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485" windowWidth="14805" windowHeight="6630" activeTab="4"/>
  </bookViews>
  <sheets>
    <sheet name="1 четверть" sheetId="1" r:id="rId1"/>
    <sheet name="1 четверть (без КРО)" sheetId="5" r:id="rId2"/>
    <sheet name="2 четверть" sheetId="4" r:id="rId3"/>
    <sheet name="2 четверть (без КРО)" sheetId="8" r:id="rId4"/>
    <sheet name="3 четверть " sheetId="9" r:id="rId5"/>
    <sheet name="3 четверть (без КРО) " sheetId="10" r:id="rId6"/>
    <sheet name="Лист2" sheetId="2" r:id="rId7"/>
    <sheet name="Лист3" sheetId="3" r:id="rId8"/>
  </sheets>
  <calcPr calcId="145621"/>
</workbook>
</file>

<file path=xl/calcChain.xml><?xml version="1.0" encoding="utf-8"?>
<calcChain xmlns="http://schemas.openxmlformats.org/spreadsheetml/2006/main">
  <c r="B30" i="10" l="1"/>
  <c r="C30" i="10" s="1"/>
  <c r="D29" i="10"/>
  <c r="C29" i="10"/>
  <c r="D26" i="10"/>
  <c r="C26" i="10"/>
  <c r="O24" i="10"/>
  <c r="M24" i="10"/>
  <c r="D24" i="10"/>
  <c r="C24" i="10"/>
  <c r="C15" i="10"/>
  <c r="D12" i="10"/>
  <c r="C12" i="10"/>
  <c r="D11" i="10"/>
  <c r="C11" i="10"/>
  <c r="C15" i="9"/>
  <c r="D6" i="9"/>
  <c r="D7" i="9"/>
  <c r="D8" i="9"/>
  <c r="D9" i="9"/>
  <c r="D10" i="9"/>
  <c r="D11" i="9"/>
  <c r="D12" i="9"/>
  <c r="D13" i="9"/>
  <c r="D14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5" i="9"/>
  <c r="C6" i="9"/>
  <c r="C7" i="9"/>
  <c r="C8" i="9"/>
  <c r="C9" i="9"/>
  <c r="C10" i="9"/>
  <c r="C11" i="9"/>
  <c r="C12" i="9"/>
  <c r="C13" i="9"/>
  <c r="C14" i="9"/>
  <c r="C5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O21" i="9" l="1"/>
  <c r="M21" i="9"/>
  <c r="O24" i="9" l="1"/>
  <c r="M24" i="9"/>
  <c r="O25" i="9" l="1"/>
  <c r="M25" i="9"/>
  <c r="O20" i="10" l="1"/>
  <c r="M20" i="10"/>
  <c r="O20" i="9"/>
  <c r="M20" i="9"/>
  <c r="L30" i="10" l="1"/>
  <c r="K30" i="10"/>
  <c r="O30" i="10" s="1"/>
  <c r="J30" i="10"/>
  <c r="I30" i="10"/>
  <c r="H30" i="10"/>
  <c r="G30" i="10"/>
  <c r="F30" i="10"/>
  <c r="E30" i="10"/>
  <c r="L30" i="9"/>
  <c r="K30" i="9"/>
  <c r="J30" i="9"/>
  <c r="I30" i="9"/>
  <c r="H30" i="9"/>
  <c r="G30" i="9"/>
  <c r="F30" i="9"/>
  <c r="E30" i="9"/>
  <c r="B30" i="9"/>
  <c r="C30" i="9" l="1"/>
  <c r="M30" i="10"/>
  <c r="P30" i="10"/>
  <c r="D30" i="10" s="1"/>
  <c r="N30" i="9"/>
  <c r="O30" i="9" s="1"/>
  <c r="P30" i="9"/>
  <c r="D30" i="9" s="1"/>
  <c r="M30" i="9"/>
  <c r="P17" i="8"/>
  <c r="L30" i="8"/>
  <c r="K30" i="8"/>
  <c r="J30" i="8"/>
  <c r="I30" i="8"/>
  <c r="H30" i="8"/>
  <c r="G30" i="8"/>
  <c r="F30" i="8"/>
  <c r="E30" i="8"/>
  <c r="B30" i="8"/>
  <c r="O29" i="8"/>
  <c r="N29" i="8"/>
  <c r="M29" i="8"/>
  <c r="D29" i="8"/>
  <c r="C29" i="8"/>
  <c r="N28" i="8"/>
  <c r="O28" i="8" s="1"/>
  <c r="M28" i="8"/>
  <c r="D28" i="8"/>
  <c r="C28" i="8"/>
  <c r="N27" i="8"/>
  <c r="O27" i="8" s="1"/>
  <c r="M27" i="8"/>
  <c r="D27" i="8"/>
  <c r="C27" i="8"/>
  <c r="N26" i="8"/>
  <c r="O26" i="8" s="1"/>
  <c r="M26" i="8"/>
  <c r="D26" i="8"/>
  <c r="C26" i="8"/>
  <c r="O25" i="8"/>
  <c r="N25" i="8"/>
  <c r="M25" i="8"/>
  <c r="D25" i="8"/>
  <c r="C25" i="8"/>
  <c r="O24" i="8"/>
  <c r="N24" i="8"/>
  <c r="M24" i="8"/>
  <c r="D24" i="8"/>
  <c r="C24" i="8"/>
  <c r="D23" i="8"/>
  <c r="C23" i="8"/>
  <c r="D22" i="8"/>
  <c r="C22" i="8"/>
  <c r="D21" i="8"/>
  <c r="C21" i="8"/>
  <c r="O20" i="8"/>
  <c r="N20" i="8"/>
  <c r="M20" i="8"/>
  <c r="D20" i="8"/>
  <c r="C20" i="8"/>
  <c r="N19" i="8"/>
  <c r="O19" i="8" s="1"/>
  <c r="M19" i="8"/>
  <c r="D19" i="8"/>
  <c r="C19" i="8"/>
  <c r="O18" i="8"/>
  <c r="N18" i="8"/>
  <c r="M18" i="8"/>
  <c r="D18" i="8"/>
  <c r="C18" i="8"/>
  <c r="D17" i="8"/>
  <c r="C17" i="8"/>
  <c r="O16" i="8"/>
  <c r="N16" i="8"/>
  <c r="M16" i="8"/>
  <c r="D16" i="8"/>
  <c r="C16" i="8"/>
  <c r="N15" i="8"/>
  <c r="O15" i="8" s="1"/>
  <c r="M15" i="8"/>
  <c r="D15" i="8"/>
  <c r="C15" i="8"/>
  <c r="D14" i="8"/>
  <c r="C14" i="8"/>
  <c r="O13" i="8"/>
  <c r="N13" i="8"/>
  <c r="M13" i="8"/>
  <c r="D13" i="8"/>
  <c r="C13" i="8"/>
  <c r="O12" i="8"/>
  <c r="N12" i="8"/>
  <c r="M12" i="8"/>
  <c r="D12" i="8"/>
  <c r="C12" i="8"/>
  <c r="N11" i="8"/>
  <c r="O11" i="8" s="1"/>
  <c r="M11" i="8"/>
  <c r="D11" i="8"/>
  <c r="C11" i="8"/>
  <c r="N10" i="8"/>
  <c r="O10" i="8" s="1"/>
  <c r="M10" i="8"/>
  <c r="C10" i="8"/>
  <c r="N9" i="8"/>
  <c r="O9" i="8" s="1"/>
  <c r="M9" i="8"/>
  <c r="D9" i="8"/>
  <c r="C9" i="8"/>
  <c r="D8" i="8"/>
  <c r="C8" i="8"/>
  <c r="O7" i="8"/>
  <c r="N7" i="8"/>
  <c r="M7" i="8"/>
  <c r="D7" i="8"/>
  <c r="C7" i="8"/>
  <c r="D6" i="8"/>
  <c r="C6" i="8"/>
  <c r="N5" i="8"/>
  <c r="O5" i="8" s="1"/>
  <c r="M5" i="8"/>
  <c r="D5" i="8"/>
  <c r="C5" i="8"/>
  <c r="D22" i="4"/>
  <c r="N30" i="8" l="1"/>
  <c r="O30" i="8" s="1"/>
  <c r="P30" i="8"/>
  <c r="D30" i="8" s="1"/>
  <c r="M30" i="8"/>
  <c r="C30" i="8"/>
  <c r="O6" i="4"/>
  <c r="O7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3" i="4"/>
  <c r="O24" i="4"/>
  <c r="O25" i="4"/>
  <c r="O26" i="4"/>
  <c r="O27" i="4"/>
  <c r="O28" i="4"/>
  <c r="O29" i="4"/>
  <c r="O5" i="4"/>
  <c r="N6" i="4"/>
  <c r="N7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O22" i="4" s="1"/>
  <c r="N23" i="4"/>
  <c r="N24" i="4"/>
  <c r="N25" i="4"/>
  <c r="N26" i="4"/>
  <c r="N27" i="4"/>
  <c r="N28" i="4"/>
  <c r="N29" i="4"/>
  <c r="N5" i="4"/>
  <c r="M6" i="4"/>
  <c r="M7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5" i="4"/>
  <c r="K30" i="4"/>
  <c r="L30" i="4"/>
  <c r="E30" i="4"/>
  <c r="F30" i="4"/>
  <c r="G30" i="4"/>
  <c r="H30" i="4"/>
  <c r="I30" i="4"/>
  <c r="J30" i="4"/>
  <c r="M30" i="4" l="1"/>
  <c r="N30" i="4"/>
  <c r="O30" i="4" s="1"/>
  <c r="D29" i="4"/>
  <c r="C29" i="4"/>
  <c r="B30" i="4"/>
  <c r="C22" i="4" l="1"/>
  <c r="B9" i="1" l="1"/>
  <c r="B10" i="1"/>
  <c r="B6" i="1"/>
  <c r="B7" i="1"/>
  <c r="B11" i="1"/>
  <c r="B12" i="1"/>
  <c r="B13" i="1"/>
  <c r="B14" i="1"/>
  <c r="B15" i="1"/>
  <c r="B16" i="1"/>
  <c r="B17" i="1"/>
  <c r="B18" i="1"/>
  <c r="B19" i="1"/>
  <c r="B20" i="1"/>
  <c r="B21" i="1"/>
  <c r="B23" i="1"/>
  <c r="B24" i="1"/>
  <c r="B26" i="1"/>
  <c r="B27" i="1"/>
  <c r="B28" i="1"/>
  <c r="B5" i="1"/>
  <c r="P30" i="5" l="1"/>
  <c r="L30" i="5"/>
  <c r="K30" i="5"/>
  <c r="J30" i="5"/>
  <c r="I30" i="5"/>
  <c r="H30" i="5"/>
  <c r="G30" i="5"/>
  <c r="F30" i="5"/>
  <c r="E30" i="5"/>
  <c r="B29" i="5"/>
  <c r="C29" i="5" s="1"/>
  <c r="N28" i="5"/>
  <c r="O28" i="5" s="1"/>
  <c r="M28" i="5"/>
  <c r="D28" i="5"/>
  <c r="C28" i="5"/>
  <c r="N27" i="5"/>
  <c r="O27" i="5" s="1"/>
  <c r="M27" i="5"/>
  <c r="C27" i="5"/>
  <c r="N26" i="5"/>
  <c r="O26" i="5" s="1"/>
  <c r="M26" i="5"/>
  <c r="D26" i="5"/>
  <c r="B26" i="5"/>
  <c r="C26" i="5" s="1"/>
  <c r="N25" i="5"/>
  <c r="O25" i="5" s="1"/>
  <c r="M25" i="5"/>
  <c r="C25" i="5"/>
  <c r="N24" i="5"/>
  <c r="O24" i="5" s="1"/>
  <c r="M24" i="5"/>
  <c r="D24" i="5"/>
  <c r="B24" i="5"/>
  <c r="C24" i="5" s="1"/>
  <c r="N23" i="5"/>
  <c r="O23" i="5" s="1"/>
  <c r="M23" i="5"/>
  <c r="B23" i="5"/>
  <c r="C23" i="5" s="1"/>
  <c r="N22" i="5"/>
  <c r="O22" i="5" s="1"/>
  <c r="M22" i="5"/>
  <c r="D22" i="5"/>
  <c r="B22" i="5"/>
  <c r="C22" i="5" s="1"/>
  <c r="N21" i="5"/>
  <c r="O21" i="5" s="1"/>
  <c r="M21" i="5"/>
  <c r="B21" i="5"/>
  <c r="C21" i="5" s="1"/>
  <c r="N20" i="5"/>
  <c r="O20" i="5" s="1"/>
  <c r="M20" i="5"/>
  <c r="D20" i="5"/>
  <c r="B20" i="5"/>
  <c r="C20" i="5" s="1"/>
  <c r="N19" i="5"/>
  <c r="O19" i="5" s="1"/>
  <c r="M19" i="5"/>
  <c r="C19" i="5"/>
  <c r="C18" i="5"/>
  <c r="B18" i="5"/>
  <c r="D18" i="5" s="1"/>
  <c r="O17" i="5"/>
  <c r="N17" i="5"/>
  <c r="M17" i="5"/>
  <c r="D17" i="5"/>
  <c r="C17" i="5"/>
  <c r="O16" i="5"/>
  <c r="N16" i="5"/>
  <c r="M16" i="5"/>
  <c r="C16" i="5"/>
  <c r="D16" i="5"/>
  <c r="O15" i="5"/>
  <c r="N15" i="5"/>
  <c r="M15" i="5"/>
  <c r="D15" i="5"/>
  <c r="C15" i="5"/>
  <c r="B15" i="5"/>
  <c r="O14" i="5"/>
  <c r="N14" i="5"/>
  <c r="M14" i="5"/>
  <c r="B14" i="5"/>
  <c r="D14" i="5" s="1"/>
  <c r="O13" i="5"/>
  <c r="N13" i="5"/>
  <c r="M13" i="5"/>
  <c r="D13" i="5"/>
  <c r="C13" i="5"/>
  <c r="O12" i="5"/>
  <c r="N12" i="5"/>
  <c r="M12" i="5"/>
  <c r="C12" i="5"/>
  <c r="D12" i="5"/>
  <c r="O11" i="5"/>
  <c r="N11" i="5"/>
  <c r="M11" i="5"/>
  <c r="D11" i="5"/>
  <c r="C11" i="5"/>
  <c r="O10" i="5"/>
  <c r="N10" i="5"/>
  <c r="M10" i="5"/>
  <c r="C10" i="5"/>
  <c r="D10" i="5"/>
  <c r="O9" i="5"/>
  <c r="N9" i="5"/>
  <c r="M9" i="5"/>
  <c r="D9" i="5"/>
  <c r="C9" i="5"/>
  <c r="O8" i="5"/>
  <c r="N8" i="5"/>
  <c r="M8" i="5"/>
  <c r="C8" i="5"/>
  <c r="D8" i="5"/>
  <c r="O7" i="5"/>
  <c r="N7" i="5"/>
  <c r="M7" i="5"/>
  <c r="D7" i="5"/>
  <c r="C7" i="5"/>
  <c r="O6" i="5"/>
  <c r="N6" i="5"/>
  <c r="M6" i="5"/>
  <c r="B6" i="5"/>
  <c r="D6" i="5" s="1"/>
  <c r="O5" i="5"/>
  <c r="N5" i="5"/>
  <c r="N30" i="5" s="1"/>
  <c r="M5" i="5"/>
  <c r="M30" i="5" s="1"/>
  <c r="D5" i="5"/>
  <c r="C5" i="5"/>
  <c r="B5" i="5"/>
  <c r="P30" i="1"/>
  <c r="O30" i="1"/>
  <c r="N30" i="1"/>
  <c r="M30" i="1"/>
  <c r="E30" i="1"/>
  <c r="F30" i="1"/>
  <c r="G30" i="1"/>
  <c r="H30" i="1"/>
  <c r="I30" i="1"/>
  <c r="J30" i="1"/>
  <c r="K30" i="1"/>
  <c r="L30" i="1"/>
  <c r="D29" i="1"/>
  <c r="C29" i="1"/>
  <c r="C14" i="5" l="1"/>
  <c r="C6" i="5"/>
  <c r="B30" i="5"/>
  <c r="D29" i="5"/>
  <c r="C30" i="5"/>
  <c r="O30" i="5"/>
  <c r="D19" i="5"/>
  <c r="D21" i="5"/>
  <c r="D23" i="5"/>
  <c r="D25" i="5"/>
  <c r="D27" i="5"/>
  <c r="D18" i="1"/>
  <c r="C18" i="1"/>
  <c r="D30" i="5" l="1"/>
  <c r="O6" i="1" l="1"/>
  <c r="O7" i="1"/>
  <c r="O8" i="1"/>
  <c r="O9" i="1"/>
  <c r="O10" i="1"/>
  <c r="O11" i="1"/>
  <c r="O12" i="1"/>
  <c r="O13" i="1"/>
  <c r="O14" i="1"/>
  <c r="O15" i="1"/>
  <c r="O16" i="1"/>
  <c r="O19" i="1"/>
  <c r="O20" i="1"/>
  <c r="O22" i="1"/>
  <c r="O23" i="1"/>
  <c r="O24" i="1"/>
  <c r="O25" i="1"/>
  <c r="O26" i="1"/>
  <c r="O27" i="1"/>
  <c r="O28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O17" i="1" s="1"/>
  <c r="N19" i="1"/>
  <c r="N20" i="1"/>
  <c r="N22" i="1"/>
  <c r="N23" i="1"/>
  <c r="N24" i="1"/>
  <c r="N25" i="1"/>
  <c r="N26" i="1"/>
  <c r="N27" i="1"/>
  <c r="N28" i="1"/>
  <c r="N5" i="1"/>
  <c r="D8" i="1"/>
  <c r="D10" i="1"/>
  <c r="D11" i="1"/>
  <c r="D14" i="1"/>
  <c r="D15" i="1"/>
  <c r="D16" i="1"/>
  <c r="D19" i="1"/>
  <c r="D20" i="1"/>
  <c r="D21" i="1"/>
  <c r="D22" i="1"/>
  <c r="D23" i="1"/>
  <c r="D24" i="1"/>
  <c r="D25" i="1"/>
  <c r="D26" i="1"/>
  <c r="D27" i="1"/>
  <c r="D28" i="1"/>
  <c r="D5" i="1"/>
  <c r="C7" i="1"/>
  <c r="C9" i="1"/>
  <c r="D12" i="1"/>
  <c r="D17" i="1"/>
  <c r="C5" i="1"/>
  <c r="M6" i="1"/>
  <c r="M7" i="1"/>
  <c r="M8" i="1"/>
  <c r="M9" i="1"/>
  <c r="M10" i="1"/>
  <c r="M11" i="1"/>
  <c r="M12" i="1"/>
  <c r="M13" i="1"/>
  <c r="M14" i="1"/>
  <c r="M15" i="1"/>
  <c r="M16" i="1"/>
  <c r="M17" i="1"/>
  <c r="M19" i="1"/>
  <c r="M20" i="1"/>
  <c r="M22" i="1"/>
  <c r="M23" i="1"/>
  <c r="M24" i="1"/>
  <c r="M25" i="1"/>
  <c r="M26" i="1"/>
  <c r="M27" i="1"/>
  <c r="M28" i="1"/>
  <c r="M5" i="1"/>
  <c r="C8" i="1"/>
  <c r="C10" i="1"/>
  <c r="C11" i="1"/>
  <c r="C15" i="1"/>
  <c r="C16" i="1"/>
  <c r="C19" i="1"/>
  <c r="C20" i="1"/>
  <c r="C21" i="1"/>
  <c r="C22" i="1"/>
  <c r="C23" i="1"/>
  <c r="C24" i="1"/>
  <c r="C25" i="1"/>
  <c r="C26" i="1"/>
  <c r="C27" i="1"/>
  <c r="C28" i="1"/>
  <c r="C12" i="1" l="1"/>
  <c r="D9" i="1"/>
  <c r="D7" i="1"/>
  <c r="B30" i="1"/>
  <c r="C13" i="1"/>
  <c r="D13" i="1"/>
  <c r="D30" i="1" s="1"/>
  <c r="C17" i="1"/>
  <c r="C6" i="1"/>
  <c r="D6" i="1"/>
  <c r="D6" i="4"/>
  <c r="D7" i="4"/>
  <c r="D8" i="4"/>
  <c r="D11" i="4"/>
  <c r="D12" i="4"/>
  <c r="D15" i="4"/>
  <c r="D16" i="4"/>
  <c r="D17" i="4"/>
  <c r="D18" i="4"/>
  <c r="D19" i="4"/>
  <c r="D20" i="4"/>
  <c r="D23" i="4"/>
  <c r="D24" i="4"/>
  <c r="D27" i="4"/>
  <c r="D28" i="4"/>
  <c r="P30" i="4"/>
  <c r="D30" i="4" s="1"/>
  <c r="D9" i="4"/>
  <c r="D13" i="4"/>
  <c r="D14" i="4"/>
  <c r="D21" i="4"/>
  <c r="D25" i="4"/>
  <c r="D2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3" i="4"/>
  <c r="C24" i="4"/>
  <c r="C25" i="4"/>
  <c r="C26" i="4"/>
  <c r="C27" i="4"/>
  <c r="C28" i="4"/>
  <c r="C30" i="4"/>
  <c r="D5" i="4"/>
  <c r="C5" i="4"/>
  <c r="C30" i="1" l="1"/>
</calcChain>
</file>

<file path=xl/sharedStrings.xml><?xml version="1.0" encoding="utf-8"?>
<sst xmlns="http://schemas.openxmlformats.org/spreadsheetml/2006/main" count="255" uniqueCount="47">
  <si>
    <t>Школы</t>
  </si>
  <si>
    <t xml:space="preserve">    " 5"</t>
  </si>
  <si>
    <t>с 1 "3"</t>
  </si>
  <si>
    <t xml:space="preserve">    "2"</t>
  </si>
  <si>
    <t>кол-во
пропусков
без ув. прич</t>
  </si>
  <si>
    <t>СШ№1</t>
  </si>
  <si>
    <t>СШ№2</t>
  </si>
  <si>
    <t>СШ№3</t>
  </si>
  <si>
    <t>СШ№4</t>
  </si>
  <si>
    <t>МГ№5</t>
  </si>
  <si>
    <t>СШ№6</t>
  </si>
  <si>
    <t>СШ№7</t>
  </si>
  <si>
    <t>СШ№8</t>
  </si>
  <si>
    <t>СШ№10</t>
  </si>
  <si>
    <t>СШ№11</t>
  </si>
  <si>
    <t>СШ№12</t>
  </si>
  <si>
    <t>ЭШГ№13</t>
  </si>
  <si>
    <t>СШ№14</t>
  </si>
  <si>
    <t>СШ№16</t>
  </si>
  <si>
    <t>СШ№17</t>
  </si>
  <si>
    <t>СШ№18</t>
  </si>
  <si>
    <t>СШ№19</t>
  </si>
  <si>
    <t>СШ№21</t>
  </si>
  <si>
    <t>КСШ№1</t>
  </si>
  <si>
    <t>КСШ№2</t>
  </si>
  <si>
    <t>КСШ№3</t>
  </si>
  <si>
    <t>ГТЛ</t>
  </si>
  <si>
    <t>Итого:</t>
  </si>
  <si>
    <t>неаттестовано по болезни</t>
  </si>
  <si>
    <t>кол-во пропусков</t>
  </si>
  <si>
    <t>ОШ №22</t>
  </si>
  <si>
    <t>ОШ№15</t>
  </si>
  <si>
    <t>Всего учащихся</t>
  </si>
  <si>
    <t>%</t>
  </si>
  <si>
    <t>% успеваем</t>
  </si>
  <si>
    <t>пропущено по уважит</t>
  </si>
  <si>
    <t>% по уваж</t>
  </si>
  <si>
    <t>% пропуска</t>
  </si>
  <si>
    <t>"3"</t>
  </si>
  <si>
    <t xml:space="preserve">неаттестовано </t>
  </si>
  <si>
    <t>IT лицей</t>
  </si>
  <si>
    <t>Исп.:А.Мусина</t>
  </si>
  <si>
    <t xml:space="preserve"> Итоги   успеваемости за 1-четверть 2018-2019 уч.год.</t>
  </si>
  <si>
    <t xml:space="preserve"> </t>
  </si>
  <si>
    <t xml:space="preserve"> Итоги   успеваемости за 2 четверть 2018-2019 уч.год.</t>
  </si>
  <si>
    <t xml:space="preserve"> Итоги   успеваемости за 3 четверть 2018-2019 уч.год.</t>
  </si>
  <si>
    <t xml:space="preserve"> Итоги   успеваемости за 3 четверть 2018-2019 уч.год (без КРО)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</si>
</sst>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Fill="1" applyBorder="1"/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3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workbookViewId="0">
      <selection activeCell="D36" sqref="D36"/>
    </sheetView>
  </sheetViews>
  <sheetFormatPr defaultRowHeight="15" x14ac:dyDescent="0.25"/>
  <cols>
    <col min="1" max="1" width="13.140625" customWidth="1"/>
    <col min="4" max="4" width="10.85546875" customWidth="1"/>
    <col min="9" max="9" width="10.85546875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7"/>
      <c r="B3" s="8" t="s">
        <v>42</v>
      </c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</row>
    <row r="4" spans="1:16" ht="45" customHeight="1" x14ac:dyDescent="0.25">
      <c r="A4" s="1" t="s">
        <v>0</v>
      </c>
      <c r="B4" s="2" t="s">
        <v>32</v>
      </c>
      <c r="C4" s="2" t="s">
        <v>33</v>
      </c>
      <c r="D4" s="2" t="s">
        <v>34</v>
      </c>
      <c r="E4" s="2" t="s">
        <v>1</v>
      </c>
      <c r="F4" s="2">
        <v>4</v>
      </c>
      <c r="G4" s="2" t="s">
        <v>2</v>
      </c>
      <c r="H4" s="2" t="s">
        <v>3</v>
      </c>
      <c r="I4" s="2" t="s">
        <v>28</v>
      </c>
      <c r="J4" s="2" t="s">
        <v>39</v>
      </c>
      <c r="K4" s="2" t="s">
        <v>29</v>
      </c>
      <c r="L4" s="3" t="s">
        <v>35</v>
      </c>
      <c r="M4" s="4" t="s">
        <v>36</v>
      </c>
      <c r="N4" s="5" t="s">
        <v>4</v>
      </c>
      <c r="O4" s="5" t="s">
        <v>37</v>
      </c>
      <c r="P4" s="9" t="s">
        <v>38</v>
      </c>
    </row>
    <row r="5" spans="1:16" x14ac:dyDescent="0.25">
      <c r="A5" s="10" t="s">
        <v>5</v>
      </c>
      <c r="B5" s="17">
        <f>E5+F5+G5+H5+P5+I5+J5</f>
        <v>1588</v>
      </c>
      <c r="C5" s="13">
        <f>(E5+F5)*100/B5</f>
        <v>53.778337531486144</v>
      </c>
      <c r="D5" s="13">
        <f>(E5+F5+P5+G5)*100/B5</f>
        <v>99.937027707808568</v>
      </c>
      <c r="E5" s="12">
        <v>155</v>
      </c>
      <c r="F5" s="12">
        <v>699</v>
      </c>
      <c r="G5" s="12">
        <v>55</v>
      </c>
      <c r="H5" s="12">
        <v>0</v>
      </c>
      <c r="I5" s="12">
        <v>1</v>
      </c>
      <c r="J5" s="12">
        <v>0</v>
      </c>
      <c r="K5" s="12">
        <v>15453</v>
      </c>
      <c r="L5" s="12">
        <v>15453</v>
      </c>
      <c r="M5" s="13">
        <f>L5/K5*100</f>
        <v>100</v>
      </c>
      <c r="N5" s="12">
        <f>K5-L5</f>
        <v>0</v>
      </c>
      <c r="O5" s="13">
        <f>N5/K5*100</f>
        <v>0</v>
      </c>
      <c r="P5" s="12">
        <v>678</v>
      </c>
    </row>
    <row r="6" spans="1:16" x14ac:dyDescent="0.25">
      <c r="A6" s="10" t="s">
        <v>6</v>
      </c>
      <c r="B6" s="17">
        <f t="shared" ref="B6:B28" si="0">E6+F6+G6+H6+P6+I6+J6</f>
        <v>1604</v>
      </c>
      <c r="C6" s="13">
        <f>(E6+F6)*100/B6</f>
        <v>45.760598503740646</v>
      </c>
      <c r="D6" s="13">
        <f t="shared" ref="D6:D29" si="1">(E6+F6+P6+G6)*100/B6</f>
        <v>99.438902743142151</v>
      </c>
      <c r="E6" s="12">
        <v>133</v>
      </c>
      <c r="F6" s="12">
        <v>601</v>
      </c>
      <c r="G6" s="12">
        <v>43</v>
      </c>
      <c r="H6" s="12">
        <v>8</v>
      </c>
      <c r="I6" s="12">
        <v>1</v>
      </c>
      <c r="J6" s="12">
        <v>0</v>
      </c>
      <c r="K6" s="12">
        <v>21631</v>
      </c>
      <c r="L6" s="12">
        <v>21611</v>
      </c>
      <c r="M6" s="13">
        <f t="shared" ref="M6:M28" si="2">L6/K6*100</f>
        <v>99.907540104479693</v>
      </c>
      <c r="N6" s="12">
        <f t="shared" ref="N6:N28" si="3">K6-L6</f>
        <v>20</v>
      </c>
      <c r="O6" s="13">
        <f t="shared" ref="O6:O28" si="4">N6/K6*100</f>
        <v>9.2459895520318067E-2</v>
      </c>
      <c r="P6" s="12">
        <v>818</v>
      </c>
    </row>
    <row r="7" spans="1:16" x14ac:dyDescent="0.25">
      <c r="A7" s="10" t="s">
        <v>7</v>
      </c>
      <c r="B7" s="12">
        <f t="shared" si="0"/>
        <v>1017</v>
      </c>
      <c r="C7" s="13">
        <f t="shared" ref="C7:C29" si="5">(E7+F7)*100/B7</f>
        <v>57.718780727630282</v>
      </c>
      <c r="D7" s="13">
        <f t="shared" si="1"/>
        <v>100</v>
      </c>
      <c r="E7" s="12">
        <v>140</v>
      </c>
      <c r="F7" s="12">
        <v>447</v>
      </c>
      <c r="G7" s="12">
        <v>91</v>
      </c>
      <c r="H7" s="12">
        <v>0</v>
      </c>
      <c r="I7" s="12">
        <v>0</v>
      </c>
      <c r="J7" s="12">
        <v>0</v>
      </c>
      <c r="K7" s="12">
        <v>6307</v>
      </c>
      <c r="L7" s="12">
        <v>6307</v>
      </c>
      <c r="M7" s="13">
        <f t="shared" si="2"/>
        <v>100</v>
      </c>
      <c r="N7" s="12">
        <f t="shared" si="3"/>
        <v>0</v>
      </c>
      <c r="O7" s="13">
        <f t="shared" si="4"/>
        <v>0</v>
      </c>
      <c r="P7" s="12">
        <v>339</v>
      </c>
    </row>
    <row r="8" spans="1:16" x14ac:dyDescent="0.25">
      <c r="A8" s="10" t="s">
        <v>8</v>
      </c>
      <c r="B8" s="17">
        <v>844</v>
      </c>
      <c r="C8" s="13">
        <f t="shared" si="5"/>
        <v>42.18009478672986</v>
      </c>
      <c r="D8" s="13">
        <f t="shared" si="1"/>
        <v>90.758293838862556</v>
      </c>
      <c r="E8" s="12">
        <v>62</v>
      </c>
      <c r="F8" s="12">
        <v>294</v>
      </c>
      <c r="G8" s="12">
        <v>2</v>
      </c>
      <c r="H8" s="12">
        <v>2</v>
      </c>
      <c r="I8" s="12">
        <v>0</v>
      </c>
      <c r="J8" s="12">
        <v>0</v>
      </c>
      <c r="K8" s="12">
        <v>10770</v>
      </c>
      <c r="L8" s="12">
        <v>10770</v>
      </c>
      <c r="M8" s="13">
        <f t="shared" si="2"/>
        <v>100</v>
      </c>
      <c r="N8" s="12">
        <f t="shared" si="3"/>
        <v>0</v>
      </c>
      <c r="O8" s="13">
        <f t="shared" si="4"/>
        <v>0</v>
      </c>
      <c r="P8" s="12">
        <v>408</v>
      </c>
    </row>
    <row r="9" spans="1:16" x14ac:dyDescent="0.25">
      <c r="A9" s="10" t="s">
        <v>9</v>
      </c>
      <c r="B9" s="17">
        <f t="shared" si="0"/>
        <v>855</v>
      </c>
      <c r="C9" s="13">
        <f t="shared" si="5"/>
        <v>52.514619883040936</v>
      </c>
      <c r="D9" s="13">
        <f t="shared" si="1"/>
        <v>99.766081871345023</v>
      </c>
      <c r="E9" s="12">
        <v>80</v>
      </c>
      <c r="F9" s="12">
        <v>369</v>
      </c>
      <c r="G9" s="12">
        <v>102</v>
      </c>
      <c r="H9" s="12">
        <v>2</v>
      </c>
      <c r="I9" s="12">
        <v>0</v>
      </c>
      <c r="J9" s="12">
        <v>0</v>
      </c>
      <c r="K9" s="12">
        <v>8252</v>
      </c>
      <c r="L9" s="12">
        <v>8252</v>
      </c>
      <c r="M9" s="13">
        <f t="shared" si="2"/>
        <v>100</v>
      </c>
      <c r="N9" s="12">
        <f t="shared" si="3"/>
        <v>0</v>
      </c>
      <c r="O9" s="13">
        <f t="shared" si="4"/>
        <v>0</v>
      </c>
      <c r="P9" s="12">
        <v>302</v>
      </c>
    </row>
    <row r="10" spans="1:16" x14ac:dyDescent="0.25">
      <c r="A10" s="10" t="s">
        <v>10</v>
      </c>
      <c r="B10" s="17">
        <f t="shared" si="0"/>
        <v>1360</v>
      </c>
      <c r="C10" s="13">
        <f t="shared" si="5"/>
        <v>51.176470588235297</v>
      </c>
      <c r="D10" s="13">
        <f t="shared" si="1"/>
        <v>99.779411764705884</v>
      </c>
      <c r="E10" s="12">
        <v>109</v>
      </c>
      <c r="F10" s="12">
        <v>587</v>
      </c>
      <c r="G10" s="12">
        <v>32</v>
      </c>
      <c r="H10" s="12">
        <v>1</v>
      </c>
      <c r="I10" s="12">
        <v>2</v>
      </c>
      <c r="J10" s="12">
        <v>0</v>
      </c>
      <c r="K10" s="12">
        <v>13077</v>
      </c>
      <c r="L10" s="12">
        <v>13077</v>
      </c>
      <c r="M10" s="13">
        <f t="shared" si="2"/>
        <v>100</v>
      </c>
      <c r="N10" s="12">
        <f t="shared" si="3"/>
        <v>0</v>
      </c>
      <c r="O10" s="13">
        <f t="shared" si="4"/>
        <v>0</v>
      </c>
      <c r="P10" s="12">
        <v>629</v>
      </c>
    </row>
    <row r="11" spans="1:16" x14ac:dyDescent="0.25">
      <c r="A11" s="10" t="s">
        <v>11</v>
      </c>
      <c r="B11" s="17">
        <f t="shared" si="0"/>
        <v>331</v>
      </c>
      <c r="C11" s="13">
        <f t="shared" si="5"/>
        <v>52.870090634441091</v>
      </c>
      <c r="D11" s="13">
        <f t="shared" si="1"/>
        <v>98.791540785498484</v>
      </c>
      <c r="E11" s="12">
        <v>31</v>
      </c>
      <c r="F11" s="12">
        <v>144</v>
      </c>
      <c r="G11" s="12">
        <v>8</v>
      </c>
      <c r="H11" s="12">
        <v>0</v>
      </c>
      <c r="I11" s="12">
        <v>4</v>
      </c>
      <c r="J11" s="12">
        <v>0</v>
      </c>
      <c r="K11" s="12">
        <v>43</v>
      </c>
      <c r="L11" s="12">
        <v>43</v>
      </c>
      <c r="M11" s="13">
        <f t="shared" si="2"/>
        <v>100</v>
      </c>
      <c r="N11" s="12">
        <f t="shared" si="3"/>
        <v>0</v>
      </c>
      <c r="O11" s="13">
        <f t="shared" si="4"/>
        <v>0</v>
      </c>
      <c r="P11" s="12">
        <v>144</v>
      </c>
    </row>
    <row r="12" spans="1:16" x14ac:dyDescent="0.25">
      <c r="A12" s="10" t="s">
        <v>12</v>
      </c>
      <c r="B12" s="17">
        <f t="shared" si="0"/>
        <v>569</v>
      </c>
      <c r="C12" s="13">
        <f t="shared" si="5"/>
        <v>47.451669595782072</v>
      </c>
      <c r="D12" s="13">
        <f t="shared" si="1"/>
        <v>97.891036906854126</v>
      </c>
      <c r="E12" s="12">
        <v>59</v>
      </c>
      <c r="F12" s="12">
        <v>211</v>
      </c>
      <c r="G12" s="12">
        <v>27</v>
      </c>
      <c r="H12" s="12">
        <v>10</v>
      </c>
      <c r="I12" s="12">
        <v>2</v>
      </c>
      <c r="J12" s="12">
        <v>0</v>
      </c>
      <c r="K12" s="12">
        <v>609</v>
      </c>
      <c r="L12" s="12">
        <v>609</v>
      </c>
      <c r="M12" s="13">
        <f t="shared" si="2"/>
        <v>100</v>
      </c>
      <c r="N12" s="12">
        <f t="shared" si="3"/>
        <v>0</v>
      </c>
      <c r="O12" s="13">
        <f t="shared" si="4"/>
        <v>0</v>
      </c>
      <c r="P12" s="12">
        <v>260</v>
      </c>
    </row>
    <row r="13" spans="1:16" x14ac:dyDescent="0.25">
      <c r="A13" s="10" t="s">
        <v>13</v>
      </c>
      <c r="B13" s="12">
        <f t="shared" si="0"/>
        <v>380</v>
      </c>
      <c r="C13" s="13">
        <f t="shared" si="5"/>
        <v>48.157894736842103</v>
      </c>
      <c r="D13" s="13">
        <f t="shared" si="1"/>
        <v>99.736842105263165</v>
      </c>
      <c r="E13" s="12">
        <v>35</v>
      </c>
      <c r="F13" s="12">
        <v>148</v>
      </c>
      <c r="G13" s="12">
        <v>7</v>
      </c>
      <c r="H13" s="12">
        <v>1</v>
      </c>
      <c r="I13" s="12">
        <v>0</v>
      </c>
      <c r="J13" s="12">
        <v>0</v>
      </c>
      <c r="K13" s="12">
        <v>1104</v>
      </c>
      <c r="L13" s="12">
        <v>1013</v>
      </c>
      <c r="M13" s="13">
        <f t="shared" si="2"/>
        <v>91.757246376811594</v>
      </c>
      <c r="N13" s="12">
        <f t="shared" si="3"/>
        <v>91</v>
      </c>
      <c r="O13" s="13">
        <f t="shared" si="4"/>
        <v>8.2427536231884062</v>
      </c>
      <c r="P13" s="12">
        <v>189</v>
      </c>
    </row>
    <row r="14" spans="1:16" x14ac:dyDescent="0.25">
      <c r="A14" s="10" t="s">
        <v>14</v>
      </c>
      <c r="B14" s="12">
        <f t="shared" si="0"/>
        <v>893</v>
      </c>
      <c r="C14" s="13">
        <v>41</v>
      </c>
      <c r="D14" s="13">
        <f t="shared" si="1"/>
        <v>97.536394176931694</v>
      </c>
      <c r="E14" s="12">
        <v>72</v>
      </c>
      <c r="F14" s="12">
        <v>293</v>
      </c>
      <c r="G14" s="12">
        <v>48</v>
      </c>
      <c r="H14" s="12">
        <v>14</v>
      </c>
      <c r="I14" s="12">
        <v>6</v>
      </c>
      <c r="J14" s="12">
        <v>2</v>
      </c>
      <c r="K14" s="12">
        <v>7883</v>
      </c>
      <c r="L14" s="12">
        <v>7812</v>
      </c>
      <c r="M14" s="13">
        <f t="shared" si="2"/>
        <v>99.099327667131803</v>
      </c>
      <c r="N14" s="12">
        <f t="shared" si="3"/>
        <v>71</v>
      </c>
      <c r="O14" s="13">
        <f t="shared" si="4"/>
        <v>0.90067233286819737</v>
      </c>
      <c r="P14" s="12">
        <v>458</v>
      </c>
    </row>
    <row r="15" spans="1:16" x14ac:dyDescent="0.25">
      <c r="A15" s="10" t="s">
        <v>15</v>
      </c>
      <c r="B15" s="17">
        <f t="shared" si="0"/>
        <v>783</v>
      </c>
      <c r="C15" s="13">
        <f t="shared" si="5"/>
        <v>54.78927203065134</v>
      </c>
      <c r="D15" s="13">
        <f t="shared" si="1"/>
        <v>99.106002554278419</v>
      </c>
      <c r="E15" s="12">
        <v>116</v>
      </c>
      <c r="F15" s="12">
        <v>313</v>
      </c>
      <c r="G15" s="12">
        <v>13</v>
      </c>
      <c r="H15" s="12">
        <v>4</v>
      </c>
      <c r="I15" s="12">
        <v>3</v>
      </c>
      <c r="J15" s="12">
        <v>0</v>
      </c>
      <c r="K15" s="12">
        <v>5131</v>
      </c>
      <c r="L15" s="12">
        <v>5131</v>
      </c>
      <c r="M15" s="13">
        <f t="shared" si="2"/>
        <v>100</v>
      </c>
      <c r="N15" s="12">
        <f t="shared" si="3"/>
        <v>0</v>
      </c>
      <c r="O15" s="13">
        <f t="shared" si="4"/>
        <v>0</v>
      </c>
      <c r="P15" s="12">
        <v>334</v>
      </c>
    </row>
    <row r="16" spans="1:16" x14ac:dyDescent="0.25">
      <c r="A16" s="10" t="s">
        <v>16</v>
      </c>
      <c r="B16" s="17">
        <f t="shared" si="0"/>
        <v>1271</v>
      </c>
      <c r="C16" s="13">
        <f t="shared" si="5"/>
        <v>50.511408339889847</v>
      </c>
      <c r="D16" s="13">
        <f t="shared" si="1"/>
        <v>99.291896144767904</v>
      </c>
      <c r="E16" s="17">
        <v>78</v>
      </c>
      <c r="F16" s="17">
        <v>564</v>
      </c>
      <c r="G16" s="17">
        <v>53</v>
      </c>
      <c r="H16" s="17">
        <v>9</v>
      </c>
      <c r="I16" s="17">
        <v>0</v>
      </c>
      <c r="J16" s="17">
        <v>0</v>
      </c>
      <c r="K16" s="12">
        <v>14539</v>
      </c>
      <c r="L16" s="12">
        <v>14539</v>
      </c>
      <c r="M16" s="13">
        <f t="shared" si="2"/>
        <v>100</v>
      </c>
      <c r="N16" s="12">
        <f t="shared" si="3"/>
        <v>0</v>
      </c>
      <c r="O16" s="13">
        <f t="shared" si="4"/>
        <v>0</v>
      </c>
      <c r="P16" s="17">
        <v>567</v>
      </c>
    </row>
    <row r="17" spans="1:16" x14ac:dyDescent="0.25">
      <c r="A17" s="10" t="s">
        <v>17</v>
      </c>
      <c r="B17" s="12">
        <f t="shared" si="0"/>
        <v>910</v>
      </c>
      <c r="C17" s="13">
        <f t="shared" si="5"/>
        <v>50.219780219780219</v>
      </c>
      <c r="D17" s="13">
        <f t="shared" si="1"/>
        <v>99.560439560439562</v>
      </c>
      <c r="E17" s="12">
        <v>125</v>
      </c>
      <c r="F17" s="12">
        <v>332</v>
      </c>
      <c r="G17" s="12">
        <v>16</v>
      </c>
      <c r="H17" s="12">
        <v>4</v>
      </c>
      <c r="I17" s="12">
        <v>0</v>
      </c>
      <c r="J17" s="12">
        <v>0</v>
      </c>
      <c r="K17" s="12">
        <v>4902</v>
      </c>
      <c r="L17" s="12">
        <v>4777</v>
      </c>
      <c r="M17" s="13">
        <f t="shared" si="2"/>
        <v>97.450020399836802</v>
      </c>
      <c r="N17" s="12">
        <f t="shared" si="3"/>
        <v>125</v>
      </c>
      <c r="O17" s="13">
        <f t="shared" si="4"/>
        <v>2.5499796001631987</v>
      </c>
      <c r="P17" s="12">
        <v>433</v>
      </c>
    </row>
    <row r="18" spans="1:16" x14ac:dyDescent="0.25">
      <c r="A18" s="10" t="s">
        <v>31</v>
      </c>
      <c r="B18" s="17">
        <f t="shared" si="0"/>
        <v>99</v>
      </c>
      <c r="C18" s="13">
        <f t="shared" si="5"/>
        <v>58.585858585858588</v>
      </c>
      <c r="D18" s="13">
        <f t="shared" si="1"/>
        <v>100</v>
      </c>
      <c r="E18" s="12">
        <v>18</v>
      </c>
      <c r="F18" s="12">
        <v>40</v>
      </c>
      <c r="G18" s="12">
        <v>0</v>
      </c>
      <c r="H18" s="12">
        <v>0</v>
      </c>
      <c r="I18" s="12">
        <v>0</v>
      </c>
      <c r="J18" s="12">
        <v>0</v>
      </c>
      <c r="K18" s="12">
        <v>87</v>
      </c>
      <c r="L18" s="12">
        <v>87</v>
      </c>
      <c r="M18" s="13">
        <v>100</v>
      </c>
      <c r="N18" s="12">
        <v>0</v>
      </c>
      <c r="O18" s="13">
        <v>0</v>
      </c>
      <c r="P18" s="12">
        <v>41</v>
      </c>
    </row>
    <row r="19" spans="1:16" x14ac:dyDescent="0.25">
      <c r="A19" s="10" t="s">
        <v>18</v>
      </c>
      <c r="B19" s="12">
        <f t="shared" si="0"/>
        <v>890</v>
      </c>
      <c r="C19" s="13">
        <f t="shared" si="5"/>
        <v>54.044943820224717</v>
      </c>
      <c r="D19" s="13">
        <f t="shared" si="1"/>
        <v>100</v>
      </c>
      <c r="E19" s="12">
        <v>80</v>
      </c>
      <c r="F19" s="12">
        <v>401</v>
      </c>
      <c r="G19" s="12">
        <v>14</v>
      </c>
      <c r="H19" s="12">
        <v>0</v>
      </c>
      <c r="I19" s="12">
        <v>0</v>
      </c>
      <c r="J19" s="12">
        <v>0</v>
      </c>
      <c r="K19" s="12">
        <v>4392</v>
      </c>
      <c r="L19" s="12">
        <v>4392</v>
      </c>
      <c r="M19" s="13">
        <f t="shared" si="2"/>
        <v>100</v>
      </c>
      <c r="N19" s="12">
        <f t="shared" si="3"/>
        <v>0</v>
      </c>
      <c r="O19" s="13">
        <f t="shared" si="4"/>
        <v>0</v>
      </c>
      <c r="P19" s="12">
        <v>395</v>
      </c>
    </row>
    <row r="20" spans="1:16" x14ac:dyDescent="0.25">
      <c r="A20" s="10" t="s">
        <v>19</v>
      </c>
      <c r="B20" s="12">
        <f t="shared" si="0"/>
        <v>1572</v>
      </c>
      <c r="C20" s="13">
        <f t="shared" si="5"/>
        <v>55.343511450381676</v>
      </c>
      <c r="D20" s="13">
        <f t="shared" si="1"/>
        <v>100</v>
      </c>
      <c r="E20" s="12">
        <v>151</v>
      </c>
      <c r="F20" s="12">
        <v>719</v>
      </c>
      <c r="G20" s="12">
        <v>76</v>
      </c>
      <c r="H20" s="12">
        <v>0</v>
      </c>
      <c r="I20" s="12">
        <v>0</v>
      </c>
      <c r="J20" s="12">
        <v>0</v>
      </c>
      <c r="K20" s="12">
        <v>14910</v>
      </c>
      <c r="L20" s="12">
        <v>14832</v>
      </c>
      <c r="M20" s="13">
        <f t="shared" si="2"/>
        <v>99.476861167002014</v>
      </c>
      <c r="N20" s="12">
        <f t="shared" si="3"/>
        <v>78</v>
      </c>
      <c r="O20" s="13">
        <f t="shared" si="4"/>
        <v>0.52313883299798791</v>
      </c>
      <c r="P20" s="12">
        <v>626</v>
      </c>
    </row>
    <row r="21" spans="1:16" x14ac:dyDescent="0.25">
      <c r="A21" s="18" t="s">
        <v>20</v>
      </c>
      <c r="B21" s="17">
        <f t="shared" si="0"/>
        <v>1291</v>
      </c>
      <c r="C21" s="13">
        <f t="shared" si="5"/>
        <v>49.651432997676217</v>
      </c>
      <c r="D21" s="13">
        <f t="shared" si="1"/>
        <v>99.845081332300538</v>
      </c>
      <c r="E21" s="12">
        <v>98</v>
      </c>
      <c r="F21" s="12">
        <v>543</v>
      </c>
      <c r="G21" s="12">
        <v>28</v>
      </c>
      <c r="H21" s="12">
        <v>0</v>
      </c>
      <c r="I21" s="12">
        <v>2</v>
      </c>
      <c r="J21" s="12">
        <v>0</v>
      </c>
      <c r="K21" s="12">
        <v>8527</v>
      </c>
      <c r="L21" s="12">
        <v>8527</v>
      </c>
      <c r="M21" s="13">
        <v>100</v>
      </c>
      <c r="N21" s="12">
        <v>0</v>
      </c>
      <c r="O21" s="13">
        <v>0</v>
      </c>
      <c r="P21" s="12">
        <v>620</v>
      </c>
    </row>
    <row r="22" spans="1:16" x14ac:dyDescent="0.25">
      <c r="A22" s="18" t="s">
        <v>21</v>
      </c>
      <c r="B22" s="17">
        <v>1074</v>
      </c>
      <c r="C22" s="13">
        <f t="shared" si="5"/>
        <v>54.283054003724395</v>
      </c>
      <c r="D22" s="13">
        <f t="shared" si="1"/>
        <v>99.813780260707631</v>
      </c>
      <c r="E22" s="12">
        <v>125</v>
      </c>
      <c r="F22" s="12">
        <v>458</v>
      </c>
      <c r="G22" s="12">
        <v>25</v>
      </c>
      <c r="H22" s="12">
        <v>0</v>
      </c>
      <c r="I22" s="12">
        <v>0</v>
      </c>
      <c r="J22" s="12">
        <v>2</v>
      </c>
      <c r="K22" s="12">
        <v>10016</v>
      </c>
      <c r="L22" s="12">
        <v>10016</v>
      </c>
      <c r="M22" s="13">
        <f t="shared" si="2"/>
        <v>100</v>
      </c>
      <c r="N22" s="12">
        <f t="shared" si="3"/>
        <v>0</v>
      </c>
      <c r="O22" s="13">
        <f t="shared" si="4"/>
        <v>0</v>
      </c>
      <c r="P22" s="12">
        <v>464</v>
      </c>
    </row>
    <row r="23" spans="1:16" x14ac:dyDescent="0.25">
      <c r="A23" s="18" t="s">
        <v>22</v>
      </c>
      <c r="B23" s="17">
        <f t="shared" si="0"/>
        <v>977</v>
      </c>
      <c r="C23" s="13">
        <f t="shared" si="5"/>
        <v>50.870010235414533</v>
      </c>
      <c r="D23" s="13">
        <f t="shared" si="1"/>
        <v>99.897645854657114</v>
      </c>
      <c r="E23" s="12">
        <v>71</v>
      </c>
      <c r="F23" s="12">
        <v>426</v>
      </c>
      <c r="G23" s="12">
        <v>20</v>
      </c>
      <c r="H23" s="12">
        <v>1</v>
      </c>
      <c r="I23" s="12">
        <v>0</v>
      </c>
      <c r="J23" s="12">
        <v>0</v>
      </c>
      <c r="K23" s="12">
        <v>7161</v>
      </c>
      <c r="L23" s="12">
        <v>7125</v>
      </c>
      <c r="M23" s="13">
        <f t="shared" si="2"/>
        <v>99.497276916631762</v>
      </c>
      <c r="N23" s="12">
        <f t="shared" si="3"/>
        <v>36</v>
      </c>
      <c r="O23" s="13">
        <f t="shared" si="4"/>
        <v>0.50272308336824467</v>
      </c>
      <c r="P23" s="12">
        <v>459</v>
      </c>
    </row>
    <row r="24" spans="1:16" x14ac:dyDescent="0.25">
      <c r="A24" s="11" t="s">
        <v>30</v>
      </c>
      <c r="B24" s="12">
        <f t="shared" si="0"/>
        <v>196</v>
      </c>
      <c r="C24" s="13">
        <f t="shared" si="5"/>
        <v>50</v>
      </c>
      <c r="D24" s="13">
        <f t="shared" si="1"/>
        <v>100</v>
      </c>
      <c r="E24" s="12">
        <v>20</v>
      </c>
      <c r="F24" s="12">
        <v>78</v>
      </c>
      <c r="G24" s="12">
        <v>1</v>
      </c>
      <c r="H24" s="12">
        <v>0</v>
      </c>
      <c r="I24" s="12">
        <v>0</v>
      </c>
      <c r="J24" s="12">
        <v>0</v>
      </c>
      <c r="K24" s="12">
        <v>774</v>
      </c>
      <c r="L24" s="12">
        <v>677</v>
      </c>
      <c r="M24" s="13">
        <f t="shared" si="2"/>
        <v>87.467700258397926</v>
      </c>
      <c r="N24" s="12">
        <f t="shared" si="3"/>
        <v>97</v>
      </c>
      <c r="O24" s="13">
        <f t="shared" si="4"/>
        <v>12.532299741602069</v>
      </c>
      <c r="P24" s="12">
        <v>97</v>
      </c>
    </row>
    <row r="25" spans="1:16" x14ac:dyDescent="0.25">
      <c r="A25" s="10" t="s">
        <v>23</v>
      </c>
      <c r="B25" s="17">
        <v>896</v>
      </c>
      <c r="C25" s="13">
        <f t="shared" si="5"/>
        <v>55.915178571428569</v>
      </c>
      <c r="D25" s="13">
        <f t="shared" si="1"/>
        <v>98.325892857142861</v>
      </c>
      <c r="E25" s="12">
        <v>113</v>
      </c>
      <c r="F25" s="12">
        <v>388</v>
      </c>
      <c r="G25" s="12">
        <v>5</v>
      </c>
      <c r="H25" s="12">
        <v>0</v>
      </c>
      <c r="I25" s="12">
        <v>0</v>
      </c>
      <c r="J25" s="12">
        <v>0</v>
      </c>
      <c r="K25" s="12">
        <v>4877</v>
      </c>
      <c r="L25" s="12">
        <v>4877</v>
      </c>
      <c r="M25" s="13">
        <f t="shared" si="2"/>
        <v>100</v>
      </c>
      <c r="N25" s="12">
        <f t="shared" si="3"/>
        <v>0</v>
      </c>
      <c r="O25" s="13">
        <f t="shared" si="4"/>
        <v>0</v>
      </c>
      <c r="P25" s="12">
        <v>375</v>
      </c>
    </row>
    <row r="26" spans="1:16" x14ac:dyDescent="0.25">
      <c r="A26" s="10" t="s">
        <v>24</v>
      </c>
      <c r="B26" s="17">
        <f t="shared" si="0"/>
        <v>436</v>
      </c>
      <c r="C26" s="13">
        <f t="shared" si="5"/>
        <v>54.816513761467888</v>
      </c>
      <c r="D26" s="13">
        <f t="shared" si="1"/>
        <v>99.77064220183486</v>
      </c>
      <c r="E26" s="12">
        <v>65</v>
      </c>
      <c r="F26" s="12">
        <v>174</v>
      </c>
      <c r="G26" s="12">
        <v>6</v>
      </c>
      <c r="H26" s="12">
        <v>0</v>
      </c>
      <c r="I26" s="12">
        <v>1</v>
      </c>
      <c r="J26" s="12">
        <v>0</v>
      </c>
      <c r="K26" s="12">
        <v>1345</v>
      </c>
      <c r="L26" s="12">
        <v>1231</v>
      </c>
      <c r="M26" s="13">
        <f t="shared" si="2"/>
        <v>91.524163568773233</v>
      </c>
      <c r="N26" s="12">
        <f t="shared" si="3"/>
        <v>114</v>
      </c>
      <c r="O26" s="13">
        <f t="shared" si="4"/>
        <v>8.4758364312267656</v>
      </c>
      <c r="P26" s="12">
        <v>190</v>
      </c>
    </row>
    <row r="27" spans="1:16" x14ac:dyDescent="0.25">
      <c r="A27" s="10" t="s">
        <v>25</v>
      </c>
      <c r="B27" s="17">
        <f t="shared" si="0"/>
        <v>578</v>
      </c>
      <c r="C27" s="13">
        <f t="shared" si="5"/>
        <v>64.186851211072664</v>
      </c>
      <c r="D27" s="13">
        <f t="shared" si="1"/>
        <v>100</v>
      </c>
      <c r="E27" s="12">
        <v>85</v>
      </c>
      <c r="F27" s="12">
        <v>286</v>
      </c>
      <c r="G27" s="12">
        <v>2</v>
      </c>
      <c r="H27" s="12">
        <v>0</v>
      </c>
      <c r="I27" s="12">
        <v>0</v>
      </c>
      <c r="J27" s="12">
        <v>0</v>
      </c>
      <c r="K27" s="12">
        <v>509</v>
      </c>
      <c r="L27" s="12">
        <v>509</v>
      </c>
      <c r="M27" s="13">
        <f t="shared" si="2"/>
        <v>100</v>
      </c>
      <c r="N27" s="12">
        <f t="shared" si="3"/>
        <v>0</v>
      </c>
      <c r="O27" s="13">
        <f t="shared" si="4"/>
        <v>0</v>
      </c>
      <c r="P27" s="12">
        <v>205</v>
      </c>
    </row>
    <row r="28" spans="1:16" x14ac:dyDescent="0.25">
      <c r="A28" s="10" t="s">
        <v>26</v>
      </c>
      <c r="B28" s="17">
        <f t="shared" si="0"/>
        <v>307</v>
      </c>
      <c r="C28" s="13">
        <f t="shared" si="5"/>
        <v>47.88273615635179</v>
      </c>
      <c r="D28" s="13">
        <f t="shared" si="1"/>
        <v>93.811074918566774</v>
      </c>
      <c r="E28" s="12">
        <v>13</v>
      </c>
      <c r="F28" s="12">
        <v>134</v>
      </c>
      <c r="G28" s="12">
        <v>35</v>
      </c>
      <c r="H28" s="12">
        <v>15</v>
      </c>
      <c r="I28" s="12">
        <v>4</v>
      </c>
      <c r="J28" s="12">
        <v>0</v>
      </c>
      <c r="K28" s="12">
        <v>2645</v>
      </c>
      <c r="L28" s="12">
        <v>2645</v>
      </c>
      <c r="M28" s="13">
        <f t="shared" si="2"/>
        <v>100</v>
      </c>
      <c r="N28" s="12">
        <f t="shared" si="3"/>
        <v>0</v>
      </c>
      <c r="O28" s="13">
        <f t="shared" si="4"/>
        <v>0</v>
      </c>
      <c r="P28" s="12">
        <v>106</v>
      </c>
    </row>
    <row r="29" spans="1:16" x14ac:dyDescent="0.25">
      <c r="A29" s="10" t="s">
        <v>40</v>
      </c>
      <c r="B29" s="12">
        <v>788</v>
      </c>
      <c r="C29" s="13">
        <f t="shared" si="5"/>
        <v>72.461928934010146</v>
      </c>
      <c r="D29" s="13">
        <f t="shared" si="1"/>
        <v>99.238578680203048</v>
      </c>
      <c r="E29" s="12">
        <v>165</v>
      </c>
      <c r="F29" s="12">
        <v>406</v>
      </c>
      <c r="G29" s="12">
        <v>77</v>
      </c>
      <c r="H29" s="12">
        <v>0</v>
      </c>
      <c r="I29" s="12">
        <v>0</v>
      </c>
      <c r="J29" s="12">
        <v>0</v>
      </c>
      <c r="K29" s="12">
        <v>12305</v>
      </c>
      <c r="L29" s="12">
        <v>12305</v>
      </c>
      <c r="M29" s="13">
        <v>100</v>
      </c>
      <c r="N29" s="12">
        <v>12305</v>
      </c>
      <c r="O29" s="13">
        <v>100</v>
      </c>
      <c r="P29" s="12">
        <v>134</v>
      </c>
    </row>
    <row r="30" spans="1:16" x14ac:dyDescent="0.25">
      <c r="A30" s="10" t="s">
        <v>27</v>
      </c>
      <c r="B30" s="15">
        <f>SUM(B5:B29)</f>
        <v>21509</v>
      </c>
      <c r="C30" s="16">
        <f>AVERAGE(C5:C29)</f>
        <v>52.646841492234437</v>
      </c>
      <c r="D30" s="16">
        <f>AVERAGE(D5:D29)</f>
        <v>98.891862650612381</v>
      </c>
      <c r="E30" s="15">
        <f t="shared" ref="E30:L30" si="6">SUM(E5:E29)</f>
        <v>2199</v>
      </c>
      <c r="F30" s="15">
        <f t="shared" si="6"/>
        <v>9055</v>
      </c>
      <c r="G30" s="15">
        <f t="shared" si="6"/>
        <v>786</v>
      </c>
      <c r="H30" s="15">
        <f t="shared" si="6"/>
        <v>71</v>
      </c>
      <c r="I30" s="15">
        <f t="shared" si="6"/>
        <v>26</v>
      </c>
      <c r="J30" s="15">
        <f t="shared" si="6"/>
        <v>4</v>
      </c>
      <c r="K30" s="15">
        <f t="shared" si="6"/>
        <v>177249</v>
      </c>
      <c r="L30" s="15">
        <f t="shared" si="6"/>
        <v>176617</v>
      </c>
      <c r="M30" s="16">
        <f>AVERAGE(M5:M29)</f>
        <v>98.647205458362592</v>
      </c>
      <c r="N30" s="15">
        <f>SUM(N5:N29)</f>
        <v>12937</v>
      </c>
      <c r="O30" s="16">
        <f>AVERAGE(O5:O29)</f>
        <v>5.3527945416374072</v>
      </c>
      <c r="P30" s="15">
        <f>SUM(P5:P29)</f>
        <v>9271</v>
      </c>
    </row>
    <row r="35" spans="1:3" x14ac:dyDescent="0.25">
      <c r="A35" s="14" t="s">
        <v>41</v>
      </c>
      <c r="B35" s="14"/>
    </row>
    <row r="39" spans="1:3" x14ac:dyDescent="0.25">
      <c r="C39" t="s">
        <v>43</v>
      </c>
    </row>
  </sheetData>
  <pageMargins left="0.7" right="0.7" top="0.75" bottom="0.75" header="0.3" footer="0.3"/>
  <pageSetup paperSize="9" scale="8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activeCell="E35" sqref="E35"/>
    </sheetView>
  </sheetViews>
  <sheetFormatPr defaultRowHeight="15" x14ac:dyDescent="0.25"/>
  <cols>
    <col min="1" max="1" width="13.140625" customWidth="1"/>
    <col min="9" max="9" width="10.85546875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7"/>
      <c r="B3" s="8" t="s">
        <v>42</v>
      </c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</row>
    <row r="4" spans="1:16" ht="45" customHeight="1" x14ac:dyDescent="0.25">
      <c r="A4" s="1" t="s">
        <v>0</v>
      </c>
      <c r="B4" s="2" t="s">
        <v>32</v>
      </c>
      <c r="C4" s="2" t="s">
        <v>33</v>
      </c>
      <c r="D4" s="2" t="s">
        <v>34</v>
      </c>
      <c r="E4" s="2" t="s">
        <v>1</v>
      </c>
      <c r="F4" s="2">
        <v>4</v>
      </c>
      <c r="G4" s="2" t="s">
        <v>2</v>
      </c>
      <c r="H4" s="2" t="s">
        <v>3</v>
      </c>
      <c r="I4" s="2" t="s">
        <v>28</v>
      </c>
      <c r="J4" s="2" t="s">
        <v>39</v>
      </c>
      <c r="K4" s="2" t="s">
        <v>29</v>
      </c>
      <c r="L4" s="3" t="s">
        <v>35</v>
      </c>
      <c r="M4" s="4" t="s">
        <v>36</v>
      </c>
      <c r="N4" s="5" t="s">
        <v>4</v>
      </c>
      <c r="O4" s="5" t="s">
        <v>37</v>
      </c>
      <c r="P4" s="9" t="s">
        <v>38</v>
      </c>
    </row>
    <row r="5" spans="1:16" x14ac:dyDescent="0.25">
      <c r="A5" s="10" t="s">
        <v>5</v>
      </c>
      <c r="B5" s="12">
        <f>E5+F5+G5+H5+P5</f>
        <v>1588</v>
      </c>
      <c r="C5" s="13">
        <f>(E5+F5)*100/B5</f>
        <v>53.778337531486144</v>
      </c>
      <c r="D5" s="13">
        <f>(E5+F5+P5+G5)*100/B5</f>
        <v>100</v>
      </c>
      <c r="E5" s="12">
        <v>155</v>
      </c>
      <c r="F5" s="12">
        <v>699</v>
      </c>
      <c r="G5" s="12">
        <v>55</v>
      </c>
      <c r="H5" s="12">
        <v>0</v>
      </c>
      <c r="I5" s="12">
        <v>1</v>
      </c>
      <c r="J5" s="12">
        <v>0</v>
      </c>
      <c r="K5" s="12">
        <v>15453</v>
      </c>
      <c r="L5" s="12">
        <v>15453</v>
      </c>
      <c r="M5" s="13">
        <f>L5/K5*100</f>
        <v>100</v>
      </c>
      <c r="N5" s="12">
        <f>K5-L5</f>
        <v>0</v>
      </c>
      <c r="O5" s="13">
        <f>N5/K5*100</f>
        <v>0</v>
      </c>
      <c r="P5" s="12">
        <v>679</v>
      </c>
    </row>
    <row r="6" spans="1:16" x14ac:dyDescent="0.25">
      <c r="A6" s="18" t="s">
        <v>6</v>
      </c>
      <c r="B6" s="19">
        <f t="shared" ref="B6:B18" si="0">E6+F6+G6+H6+P6</f>
        <v>1575</v>
      </c>
      <c r="C6" s="13">
        <f>(E6+F6)*100/B6</f>
        <v>46.476190476190474</v>
      </c>
      <c r="D6" s="13">
        <f t="shared" ref="D6:D29" si="1">(E6+F6+P6+G6)*100/B6</f>
        <v>99.492063492063494</v>
      </c>
      <c r="E6" s="12">
        <v>133</v>
      </c>
      <c r="F6" s="12">
        <v>599</v>
      </c>
      <c r="G6" s="12">
        <v>43</v>
      </c>
      <c r="H6" s="12">
        <v>8</v>
      </c>
      <c r="I6" s="12">
        <v>1</v>
      </c>
      <c r="J6" s="12">
        <v>0</v>
      </c>
      <c r="K6" s="12">
        <v>21631</v>
      </c>
      <c r="L6" s="12">
        <v>21611</v>
      </c>
      <c r="M6" s="13">
        <f t="shared" ref="M6:M28" si="2">L6/K6*100</f>
        <v>99.907540104479693</v>
      </c>
      <c r="N6" s="12">
        <f t="shared" ref="N6:N28" si="3">K6-L6</f>
        <v>20</v>
      </c>
      <c r="O6" s="13">
        <f t="shared" ref="O6:O28" si="4">N6/K6*100</f>
        <v>9.2459895520318067E-2</v>
      </c>
      <c r="P6" s="12">
        <v>792</v>
      </c>
    </row>
    <row r="7" spans="1:16" x14ac:dyDescent="0.25">
      <c r="A7" s="10" t="s">
        <v>7</v>
      </c>
      <c r="B7" s="12">
        <v>1017</v>
      </c>
      <c r="C7" s="13">
        <f t="shared" ref="C7:C29" si="5">(E7+F7)*100/B7</f>
        <v>57.718780727630282</v>
      </c>
      <c r="D7" s="13">
        <f t="shared" si="1"/>
        <v>108.94788593903638</v>
      </c>
      <c r="E7" s="12">
        <v>140</v>
      </c>
      <c r="F7" s="12">
        <v>447</v>
      </c>
      <c r="G7" s="12">
        <v>91</v>
      </c>
      <c r="H7" s="12">
        <v>0</v>
      </c>
      <c r="I7" s="12">
        <v>0</v>
      </c>
      <c r="J7" s="12">
        <v>0</v>
      </c>
      <c r="K7" s="12">
        <v>6307</v>
      </c>
      <c r="L7" s="12">
        <v>6307</v>
      </c>
      <c r="M7" s="13">
        <f t="shared" si="2"/>
        <v>100</v>
      </c>
      <c r="N7" s="12">
        <f t="shared" si="3"/>
        <v>0</v>
      </c>
      <c r="O7" s="13">
        <f t="shared" si="4"/>
        <v>0</v>
      </c>
      <c r="P7" s="12">
        <v>430</v>
      </c>
    </row>
    <row r="8" spans="1:16" x14ac:dyDescent="0.25">
      <c r="A8" s="18" t="s">
        <v>8</v>
      </c>
      <c r="B8" s="19">
        <v>768</v>
      </c>
      <c r="C8" s="13">
        <f t="shared" si="5"/>
        <v>46.354166666666664</v>
      </c>
      <c r="D8" s="13">
        <f t="shared" si="1"/>
        <v>99.869791666666671</v>
      </c>
      <c r="E8" s="12">
        <v>62</v>
      </c>
      <c r="F8" s="12">
        <v>294</v>
      </c>
      <c r="G8" s="12">
        <v>2</v>
      </c>
      <c r="H8" s="12">
        <v>2</v>
      </c>
      <c r="I8" s="12">
        <v>0</v>
      </c>
      <c r="J8" s="12">
        <v>0</v>
      </c>
      <c r="K8" s="12">
        <v>10770</v>
      </c>
      <c r="L8" s="12">
        <v>10770</v>
      </c>
      <c r="M8" s="13">
        <f t="shared" si="2"/>
        <v>100</v>
      </c>
      <c r="N8" s="12">
        <f t="shared" si="3"/>
        <v>0</v>
      </c>
      <c r="O8" s="13">
        <f t="shared" si="4"/>
        <v>0</v>
      </c>
      <c r="P8" s="12">
        <v>409</v>
      </c>
    </row>
    <row r="9" spans="1:16" x14ac:dyDescent="0.25">
      <c r="A9" s="10" t="s">
        <v>9</v>
      </c>
      <c r="B9" s="12">
        <v>855</v>
      </c>
      <c r="C9" s="13">
        <f t="shared" si="5"/>
        <v>52.514619883040936</v>
      </c>
      <c r="D9" s="13">
        <f t="shared" si="1"/>
        <v>111.69590643274854</v>
      </c>
      <c r="E9" s="12">
        <v>80</v>
      </c>
      <c r="F9" s="12">
        <v>369</v>
      </c>
      <c r="G9" s="12">
        <v>102</v>
      </c>
      <c r="H9" s="12">
        <v>2</v>
      </c>
      <c r="I9" s="12">
        <v>0</v>
      </c>
      <c r="J9" s="12">
        <v>0</v>
      </c>
      <c r="K9" s="12">
        <v>8252</v>
      </c>
      <c r="L9" s="12">
        <v>8252</v>
      </c>
      <c r="M9" s="13">
        <f t="shared" si="2"/>
        <v>100</v>
      </c>
      <c r="N9" s="12">
        <f t="shared" si="3"/>
        <v>0</v>
      </c>
      <c r="O9" s="13">
        <f t="shared" si="4"/>
        <v>0</v>
      </c>
      <c r="P9" s="12">
        <v>404</v>
      </c>
    </row>
    <row r="10" spans="1:16" x14ac:dyDescent="0.25">
      <c r="A10" s="10" t="s">
        <v>10</v>
      </c>
      <c r="B10" s="12">
        <v>1360</v>
      </c>
      <c r="C10" s="13">
        <f t="shared" si="5"/>
        <v>51.176470588235297</v>
      </c>
      <c r="D10" s="13">
        <f t="shared" si="1"/>
        <v>114.70588235294117</v>
      </c>
      <c r="E10" s="12">
        <v>109</v>
      </c>
      <c r="F10" s="12">
        <v>587</v>
      </c>
      <c r="G10" s="12">
        <v>32</v>
      </c>
      <c r="H10" s="12">
        <v>1</v>
      </c>
      <c r="I10" s="12">
        <v>2</v>
      </c>
      <c r="J10" s="12">
        <v>2</v>
      </c>
      <c r="K10" s="12">
        <v>13077</v>
      </c>
      <c r="L10" s="12">
        <v>13077</v>
      </c>
      <c r="M10" s="13">
        <f t="shared" si="2"/>
        <v>100</v>
      </c>
      <c r="N10" s="12">
        <f t="shared" si="3"/>
        <v>0</v>
      </c>
      <c r="O10" s="13">
        <f t="shared" si="4"/>
        <v>0</v>
      </c>
      <c r="P10" s="12">
        <v>832</v>
      </c>
    </row>
    <row r="11" spans="1:16" x14ac:dyDescent="0.25">
      <c r="A11" s="10" t="s">
        <v>11</v>
      </c>
      <c r="B11" s="12">
        <v>331</v>
      </c>
      <c r="C11" s="13">
        <f t="shared" si="5"/>
        <v>50.453172205438065</v>
      </c>
      <c r="D11" s="13">
        <f t="shared" si="1"/>
        <v>100.30211480362537</v>
      </c>
      <c r="E11" s="12">
        <v>29</v>
      </c>
      <c r="F11" s="12">
        <v>138</v>
      </c>
      <c r="G11" s="12">
        <v>10</v>
      </c>
      <c r="H11" s="12">
        <v>0</v>
      </c>
      <c r="I11" s="12">
        <v>4</v>
      </c>
      <c r="J11" s="12">
        <v>0</v>
      </c>
      <c r="K11" s="12">
        <v>43</v>
      </c>
      <c r="L11" s="12">
        <v>43</v>
      </c>
      <c r="M11" s="13">
        <f t="shared" si="2"/>
        <v>100</v>
      </c>
      <c r="N11" s="12">
        <f t="shared" si="3"/>
        <v>0</v>
      </c>
      <c r="O11" s="13">
        <f t="shared" si="4"/>
        <v>0</v>
      </c>
      <c r="P11" s="12">
        <v>155</v>
      </c>
    </row>
    <row r="12" spans="1:16" x14ac:dyDescent="0.25">
      <c r="A12" s="10" t="s">
        <v>12</v>
      </c>
      <c r="B12" s="12">
        <v>569</v>
      </c>
      <c r="C12" s="13">
        <f t="shared" si="5"/>
        <v>47.451669595782072</v>
      </c>
      <c r="D12" s="13">
        <f t="shared" si="1"/>
        <v>113.53251318101933</v>
      </c>
      <c r="E12" s="12">
        <v>59</v>
      </c>
      <c r="F12" s="12">
        <v>211</v>
      </c>
      <c r="G12" s="12">
        <v>27</v>
      </c>
      <c r="H12" s="12">
        <v>10</v>
      </c>
      <c r="I12" s="12">
        <v>2</v>
      </c>
      <c r="J12" s="12">
        <v>2</v>
      </c>
      <c r="K12" s="12">
        <v>609</v>
      </c>
      <c r="L12" s="12">
        <v>609</v>
      </c>
      <c r="M12" s="13">
        <f t="shared" si="2"/>
        <v>100</v>
      </c>
      <c r="N12" s="12">
        <f t="shared" si="3"/>
        <v>0</v>
      </c>
      <c r="O12" s="13">
        <f t="shared" si="4"/>
        <v>0</v>
      </c>
      <c r="P12" s="12">
        <v>349</v>
      </c>
    </row>
    <row r="13" spans="1:16" x14ac:dyDescent="0.25">
      <c r="A13" s="10" t="s">
        <v>13</v>
      </c>
      <c r="B13" s="12">
        <v>380</v>
      </c>
      <c r="C13" s="13">
        <f t="shared" si="5"/>
        <v>48.157894736842103</v>
      </c>
      <c r="D13" s="13">
        <f t="shared" si="1"/>
        <v>101.57894736842105</v>
      </c>
      <c r="E13" s="12">
        <v>35</v>
      </c>
      <c r="F13" s="12">
        <v>148</v>
      </c>
      <c r="G13" s="12">
        <v>7</v>
      </c>
      <c r="H13" s="12">
        <v>1</v>
      </c>
      <c r="I13" s="12">
        <v>0</v>
      </c>
      <c r="J13" s="12">
        <v>0</v>
      </c>
      <c r="K13" s="12">
        <v>1104</v>
      </c>
      <c r="L13" s="12">
        <v>1013</v>
      </c>
      <c r="M13" s="13">
        <f t="shared" si="2"/>
        <v>91.757246376811594</v>
      </c>
      <c r="N13" s="12">
        <f t="shared" si="3"/>
        <v>91</v>
      </c>
      <c r="O13" s="13">
        <f t="shared" si="4"/>
        <v>8.2427536231884062</v>
      </c>
      <c r="P13" s="12">
        <v>196</v>
      </c>
    </row>
    <row r="14" spans="1:16" x14ac:dyDescent="0.25">
      <c r="A14" s="18" t="s">
        <v>14</v>
      </c>
      <c r="B14" s="19">
        <f t="shared" si="0"/>
        <v>886</v>
      </c>
      <c r="C14" s="13">
        <f t="shared" si="5"/>
        <v>41.196388261851013</v>
      </c>
      <c r="D14" s="13">
        <f t="shared" si="1"/>
        <v>98.532731376975164</v>
      </c>
      <c r="E14" s="12">
        <v>72</v>
      </c>
      <c r="F14" s="12">
        <v>293</v>
      </c>
      <c r="G14" s="12">
        <v>48</v>
      </c>
      <c r="H14" s="12">
        <v>13</v>
      </c>
      <c r="I14" s="12">
        <v>6</v>
      </c>
      <c r="J14" s="12">
        <v>2</v>
      </c>
      <c r="K14" s="12">
        <v>7883</v>
      </c>
      <c r="L14" s="12">
        <v>7812</v>
      </c>
      <c r="M14" s="13">
        <f t="shared" si="2"/>
        <v>99.099327667131803</v>
      </c>
      <c r="N14" s="12">
        <f t="shared" si="3"/>
        <v>71</v>
      </c>
      <c r="O14" s="13">
        <f t="shared" si="4"/>
        <v>0.90067233286819737</v>
      </c>
      <c r="P14" s="12">
        <v>460</v>
      </c>
    </row>
    <row r="15" spans="1:16" x14ac:dyDescent="0.25">
      <c r="A15" s="10" t="s">
        <v>15</v>
      </c>
      <c r="B15" s="12">
        <f t="shared" si="0"/>
        <v>783</v>
      </c>
      <c r="C15" s="13">
        <f t="shared" si="5"/>
        <v>54.78927203065134</v>
      </c>
      <c r="D15" s="13">
        <f t="shared" si="1"/>
        <v>99.489144316730517</v>
      </c>
      <c r="E15" s="12">
        <v>116</v>
      </c>
      <c r="F15" s="12">
        <v>313</v>
      </c>
      <c r="G15" s="12">
        <v>13</v>
      </c>
      <c r="H15" s="12">
        <v>4</v>
      </c>
      <c r="I15" s="12">
        <v>3</v>
      </c>
      <c r="J15" s="12">
        <v>0</v>
      </c>
      <c r="K15" s="12">
        <v>5131</v>
      </c>
      <c r="L15" s="12">
        <v>5131</v>
      </c>
      <c r="M15" s="13">
        <f t="shared" si="2"/>
        <v>100</v>
      </c>
      <c r="N15" s="12">
        <f t="shared" si="3"/>
        <v>0</v>
      </c>
      <c r="O15" s="13">
        <f t="shared" si="4"/>
        <v>0</v>
      </c>
      <c r="P15" s="12">
        <v>337</v>
      </c>
    </row>
    <row r="16" spans="1:16" x14ac:dyDescent="0.25">
      <c r="A16" s="10" t="s">
        <v>16</v>
      </c>
      <c r="B16" s="12">
        <v>1271</v>
      </c>
      <c r="C16" s="13">
        <f t="shared" si="5"/>
        <v>50.511408339889847</v>
      </c>
      <c r="D16" s="13">
        <f t="shared" si="1"/>
        <v>103.46184107002361</v>
      </c>
      <c r="E16" s="12">
        <v>78</v>
      </c>
      <c r="F16" s="12">
        <v>564</v>
      </c>
      <c r="G16" s="12">
        <v>53</v>
      </c>
      <c r="H16" s="12">
        <v>9</v>
      </c>
      <c r="I16" s="12">
        <v>0</v>
      </c>
      <c r="J16" s="12">
        <v>0</v>
      </c>
      <c r="K16" s="12">
        <v>14539</v>
      </c>
      <c r="L16" s="12">
        <v>14539</v>
      </c>
      <c r="M16" s="13">
        <f t="shared" si="2"/>
        <v>100</v>
      </c>
      <c r="N16" s="12">
        <f t="shared" si="3"/>
        <v>0</v>
      </c>
      <c r="O16" s="13">
        <f t="shared" si="4"/>
        <v>0</v>
      </c>
      <c r="P16" s="12">
        <v>620</v>
      </c>
    </row>
    <row r="17" spans="1:16" x14ac:dyDescent="0.25">
      <c r="A17" s="18" t="s">
        <v>17</v>
      </c>
      <c r="B17" s="12">
        <v>876</v>
      </c>
      <c r="C17" s="13">
        <f t="shared" si="5"/>
        <v>52.168949771689498</v>
      </c>
      <c r="D17" s="13">
        <f t="shared" si="1"/>
        <v>103.42465753424658</v>
      </c>
      <c r="E17" s="12">
        <v>125</v>
      </c>
      <c r="F17" s="12">
        <v>332</v>
      </c>
      <c r="G17" s="12">
        <v>16</v>
      </c>
      <c r="H17" s="12">
        <v>4</v>
      </c>
      <c r="I17" s="12">
        <v>0</v>
      </c>
      <c r="J17" s="12">
        <v>0</v>
      </c>
      <c r="K17" s="12">
        <v>4902</v>
      </c>
      <c r="L17" s="12">
        <v>4777</v>
      </c>
      <c r="M17" s="13">
        <f t="shared" si="2"/>
        <v>97.450020399836802</v>
      </c>
      <c r="N17" s="12">
        <f t="shared" si="3"/>
        <v>125</v>
      </c>
      <c r="O17" s="13">
        <f t="shared" si="4"/>
        <v>2.5499796001631987</v>
      </c>
      <c r="P17" s="12">
        <v>433</v>
      </c>
    </row>
    <row r="18" spans="1:16" x14ac:dyDescent="0.25">
      <c r="A18" s="10" t="s">
        <v>31</v>
      </c>
      <c r="B18" s="12">
        <f t="shared" si="0"/>
        <v>99</v>
      </c>
      <c r="C18" s="13">
        <f t="shared" si="5"/>
        <v>58.585858585858588</v>
      </c>
      <c r="D18" s="13">
        <f t="shared" si="1"/>
        <v>100</v>
      </c>
      <c r="E18" s="12">
        <v>18</v>
      </c>
      <c r="F18" s="12">
        <v>40</v>
      </c>
      <c r="G18" s="12">
        <v>0</v>
      </c>
      <c r="H18" s="12">
        <v>0</v>
      </c>
      <c r="I18" s="12">
        <v>0</v>
      </c>
      <c r="J18" s="12">
        <v>0</v>
      </c>
      <c r="K18" s="12">
        <v>87</v>
      </c>
      <c r="L18" s="12">
        <v>87</v>
      </c>
      <c r="M18" s="13">
        <v>100</v>
      </c>
      <c r="N18" s="12">
        <v>0</v>
      </c>
      <c r="O18" s="13">
        <v>0</v>
      </c>
      <c r="P18" s="12">
        <v>41</v>
      </c>
    </row>
    <row r="19" spans="1:16" x14ac:dyDescent="0.25">
      <c r="A19" s="10" t="s">
        <v>18</v>
      </c>
      <c r="B19" s="12">
        <v>890</v>
      </c>
      <c r="C19" s="13">
        <f t="shared" si="5"/>
        <v>54.044943820224717</v>
      </c>
      <c r="D19" s="13">
        <f t="shared" si="1"/>
        <v>101.57303370786516</v>
      </c>
      <c r="E19" s="12">
        <v>80</v>
      </c>
      <c r="F19" s="12">
        <v>401</v>
      </c>
      <c r="G19" s="12">
        <v>14</v>
      </c>
      <c r="H19" s="12">
        <v>0</v>
      </c>
      <c r="I19" s="12">
        <v>0</v>
      </c>
      <c r="J19" s="12">
        <v>0</v>
      </c>
      <c r="K19" s="12">
        <v>4392</v>
      </c>
      <c r="L19" s="12">
        <v>4392</v>
      </c>
      <c r="M19" s="13">
        <f t="shared" si="2"/>
        <v>100</v>
      </c>
      <c r="N19" s="12">
        <f t="shared" si="3"/>
        <v>0</v>
      </c>
      <c r="O19" s="13">
        <f t="shared" si="4"/>
        <v>0</v>
      </c>
      <c r="P19" s="12">
        <v>409</v>
      </c>
    </row>
    <row r="20" spans="1:16" x14ac:dyDescent="0.25">
      <c r="A20" s="10" t="s">
        <v>19</v>
      </c>
      <c r="B20" s="12">
        <f t="shared" ref="B20:B29" si="6">E20+F20+G20+H20+P20</f>
        <v>1572</v>
      </c>
      <c r="C20" s="13">
        <f t="shared" si="5"/>
        <v>55.343511450381676</v>
      </c>
      <c r="D20" s="13">
        <f t="shared" si="1"/>
        <v>100</v>
      </c>
      <c r="E20" s="12">
        <v>151</v>
      </c>
      <c r="F20" s="12">
        <v>719</v>
      </c>
      <c r="G20" s="12">
        <v>76</v>
      </c>
      <c r="H20" s="12">
        <v>0</v>
      </c>
      <c r="I20" s="12">
        <v>0</v>
      </c>
      <c r="J20" s="12">
        <v>0</v>
      </c>
      <c r="K20" s="12">
        <v>14910</v>
      </c>
      <c r="L20" s="12">
        <v>14832</v>
      </c>
      <c r="M20" s="13">
        <f t="shared" si="2"/>
        <v>99.476861167002014</v>
      </c>
      <c r="N20" s="12">
        <f t="shared" si="3"/>
        <v>78</v>
      </c>
      <c r="O20" s="13">
        <f t="shared" si="4"/>
        <v>0.52313883299798791</v>
      </c>
      <c r="P20" s="12">
        <v>626</v>
      </c>
    </row>
    <row r="21" spans="1:16" x14ac:dyDescent="0.25">
      <c r="A21" s="18" t="s">
        <v>20</v>
      </c>
      <c r="B21" s="19">
        <f t="shared" si="6"/>
        <v>1239</v>
      </c>
      <c r="C21" s="13">
        <f t="shared" si="5"/>
        <v>51.735270379338175</v>
      </c>
      <c r="D21" s="13">
        <f t="shared" si="1"/>
        <v>100</v>
      </c>
      <c r="E21" s="12">
        <v>98</v>
      </c>
      <c r="F21" s="12">
        <v>543</v>
      </c>
      <c r="G21" s="12">
        <v>28</v>
      </c>
      <c r="H21" s="12">
        <v>0</v>
      </c>
      <c r="I21" s="12">
        <v>2</v>
      </c>
      <c r="J21" s="12">
        <v>0</v>
      </c>
      <c r="K21" s="12">
        <v>8527</v>
      </c>
      <c r="L21" s="12">
        <v>8527</v>
      </c>
      <c r="M21" s="13">
        <f t="shared" si="2"/>
        <v>100</v>
      </c>
      <c r="N21" s="12">
        <f t="shared" si="3"/>
        <v>0</v>
      </c>
      <c r="O21" s="13">
        <f t="shared" si="4"/>
        <v>0</v>
      </c>
      <c r="P21" s="12">
        <v>570</v>
      </c>
    </row>
    <row r="22" spans="1:16" x14ac:dyDescent="0.25">
      <c r="A22" s="18" t="s">
        <v>21</v>
      </c>
      <c r="B22" s="19">
        <f t="shared" si="6"/>
        <v>1028</v>
      </c>
      <c r="C22" s="13">
        <f t="shared" si="5"/>
        <v>56.225680933852139</v>
      </c>
      <c r="D22" s="13">
        <f t="shared" si="1"/>
        <v>100</v>
      </c>
      <c r="E22" s="12">
        <v>125</v>
      </c>
      <c r="F22" s="12">
        <v>453</v>
      </c>
      <c r="G22" s="12">
        <v>25</v>
      </c>
      <c r="H22" s="12">
        <v>0</v>
      </c>
      <c r="I22" s="12">
        <v>0</v>
      </c>
      <c r="J22" s="12">
        <v>2</v>
      </c>
      <c r="K22" s="12">
        <v>10016</v>
      </c>
      <c r="L22" s="12">
        <v>10016</v>
      </c>
      <c r="M22" s="13">
        <f t="shared" si="2"/>
        <v>100</v>
      </c>
      <c r="N22" s="12">
        <f t="shared" si="3"/>
        <v>0</v>
      </c>
      <c r="O22" s="13">
        <f t="shared" si="4"/>
        <v>0</v>
      </c>
      <c r="P22" s="12">
        <v>425</v>
      </c>
    </row>
    <row r="23" spans="1:16" x14ac:dyDescent="0.25">
      <c r="A23" s="18" t="s">
        <v>22</v>
      </c>
      <c r="B23" s="19">
        <f t="shared" si="6"/>
        <v>964</v>
      </c>
      <c r="C23" s="13">
        <f t="shared" si="5"/>
        <v>51.45228215767635</v>
      </c>
      <c r="D23" s="13">
        <f t="shared" si="1"/>
        <v>99.896265560165972</v>
      </c>
      <c r="E23" s="12">
        <v>71</v>
      </c>
      <c r="F23" s="12">
        <v>425</v>
      </c>
      <c r="G23" s="12">
        <v>20</v>
      </c>
      <c r="H23" s="12">
        <v>1</v>
      </c>
      <c r="I23" s="12">
        <v>0</v>
      </c>
      <c r="J23" s="12">
        <v>0</v>
      </c>
      <c r="K23" s="12">
        <v>7161</v>
      </c>
      <c r="L23" s="12">
        <v>7125</v>
      </c>
      <c r="M23" s="13">
        <f t="shared" si="2"/>
        <v>99.497276916631762</v>
      </c>
      <c r="N23" s="12">
        <f t="shared" si="3"/>
        <v>36</v>
      </c>
      <c r="O23" s="13">
        <f t="shared" si="4"/>
        <v>0.50272308336824467</v>
      </c>
      <c r="P23" s="12">
        <v>447</v>
      </c>
    </row>
    <row r="24" spans="1:16" x14ac:dyDescent="0.25">
      <c r="A24" s="11" t="s">
        <v>30</v>
      </c>
      <c r="B24" s="12">
        <f t="shared" si="6"/>
        <v>196</v>
      </c>
      <c r="C24" s="13">
        <f t="shared" si="5"/>
        <v>50</v>
      </c>
      <c r="D24" s="13">
        <f t="shared" si="1"/>
        <v>100</v>
      </c>
      <c r="E24" s="12">
        <v>20</v>
      </c>
      <c r="F24" s="12">
        <v>78</v>
      </c>
      <c r="G24" s="12">
        <v>1</v>
      </c>
      <c r="H24" s="12">
        <v>0</v>
      </c>
      <c r="I24" s="12">
        <v>0</v>
      </c>
      <c r="J24" s="12">
        <v>0</v>
      </c>
      <c r="K24" s="12">
        <v>774</v>
      </c>
      <c r="L24" s="12">
        <v>677</v>
      </c>
      <c r="M24" s="13">
        <f t="shared" si="2"/>
        <v>87.467700258397926</v>
      </c>
      <c r="N24" s="12">
        <f t="shared" si="3"/>
        <v>97</v>
      </c>
      <c r="O24" s="13">
        <f t="shared" si="4"/>
        <v>12.532299741602069</v>
      </c>
      <c r="P24" s="12">
        <v>97</v>
      </c>
    </row>
    <row r="25" spans="1:16" x14ac:dyDescent="0.25">
      <c r="A25" s="18" t="s">
        <v>23</v>
      </c>
      <c r="B25" s="19">
        <v>881</v>
      </c>
      <c r="C25" s="13">
        <f t="shared" si="5"/>
        <v>56.867196367763903</v>
      </c>
      <c r="D25" s="13">
        <f t="shared" si="1"/>
        <v>100.56753688989784</v>
      </c>
      <c r="E25" s="12">
        <v>113</v>
      </c>
      <c r="F25" s="12">
        <v>388</v>
      </c>
      <c r="G25" s="12">
        <v>5</v>
      </c>
      <c r="H25" s="12">
        <v>0</v>
      </c>
      <c r="I25" s="12">
        <v>0</v>
      </c>
      <c r="J25" s="12">
        <v>0</v>
      </c>
      <c r="K25" s="12">
        <v>4877</v>
      </c>
      <c r="L25" s="12">
        <v>4877</v>
      </c>
      <c r="M25" s="13">
        <f t="shared" si="2"/>
        <v>100</v>
      </c>
      <c r="N25" s="12">
        <f t="shared" si="3"/>
        <v>0</v>
      </c>
      <c r="O25" s="13">
        <f t="shared" si="4"/>
        <v>0</v>
      </c>
      <c r="P25" s="12">
        <v>380</v>
      </c>
    </row>
    <row r="26" spans="1:16" x14ac:dyDescent="0.25">
      <c r="A26" s="10" t="s">
        <v>24</v>
      </c>
      <c r="B26" s="12">
        <f t="shared" si="6"/>
        <v>442</v>
      </c>
      <c r="C26" s="13">
        <f t="shared" si="5"/>
        <v>54.072398190045249</v>
      </c>
      <c r="D26" s="13">
        <f t="shared" si="1"/>
        <v>100</v>
      </c>
      <c r="E26" s="12">
        <v>65</v>
      </c>
      <c r="F26" s="12">
        <v>174</v>
      </c>
      <c r="G26" s="12">
        <v>6</v>
      </c>
      <c r="H26" s="12">
        <v>0</v>
      </c>
      <c r="I26" s="12">
        <v>1</v>
      </c>
      <c r="J26" s="12">
        <v>0</v>
      </c>
      <c r="K26" s="12">
        <v>1345</v>
      </c>
      <c r="L26" s="12">
        <v>1231</v>
      </c>
      <c r="M26" s="13">
        <f t="shared" si="2"/>
        <v>91.524163568773233</v>
      </c>
      <c r="N26" s="12">
        <f t="shared" si="3"/>
        <v>114</v>
      </c>
      <c r="O26" s="13">
        <f t="shared" si="4"/>
        <v>8.4758364312267656</v>
      </c>
      <c r="P26" s="12">
        <v>197</v>
      </c>
    </row>
    <row r="27" spans="1:16" x14ac:dyDescent="0.25">
      <c r="A27" s="10" t="s">
        <v>25</v>
      </c>
      <c r="B27" s="12">
        <v>578</v>
      </c>
      <c r="C27" s="13">
        <f t="shared" si="5"/>
        <v>64.186851211072664</v>
      </c>
      <c r="D27" s="13">
        <f t="shared" si="1"/>
        <v>100.34602076124567</v>
      </c>
      <c r="E27" s="12">
        <v>85</v>
      </c>
      <c r="F27" s="12">
        <v>286</v>
      </c>
      <c r="G27" s="12">
        <v>2</v>
      </c>
      <c r="H27" s="12">
        <v>0</v>
      </c>
      <c r="I27" s="12">
        <v>0</v>
      </c>
      <c r="J27" s="12">
        <v>0</v>
      </c>
      <c r="K27" s="12">
        <v>509</v>
      </c>
      <c r="L27" s="12">
        <v>509</v>
      </c>
      <c r="M27" s="13">
        <f t="shared" si="2"/>
        <v>100</v>
      </c>
      <c r="N27" s="12">
        <f t="shared" si="3"/>
        <v>0</v>
      </c>
      <c r="O27" s="13">
        <f t="shared" si="4"/>
        <v>0</v>
      </c>
      <c r="P27" s="12">
        <v>207</v>
      </c>
    </row>
    <row r="28" spans="1:16" x14ac:dyDescent="0.25">
      <c r="A28" s="10" t="s">
        <v>26</v>
      </c>
      <c r="B28" s="12">
        <v>307</v>
      </c>
      <c r="C28" s="13">
        <f t="shared" si="5"/>
        <v>47.88273615635179</v>
      </c>
      <c r="D28" s="13">
        <f t="shared" si="1"/>
        <v>70.68403908794788</v>
      </c>
      <c r="E28" s="12">
        <v>13</v>
      </c>
      <c r="F28" s="12">
        <v>134</v>
      </c>
      <c r="G28" s="12">
        <v>35</v>
      </c>
      <c r="H28" s="12">
        <v>15</v>
      </c>
      <c r="I28" s="12">
        <v>4</v>
      </c>
      <c r="J28" s="12">
        <v>0</v>
      </c>
      <c r="K28" s="12">
        <v>2645</v>
      </c>
      <c r="L28" s="12">
        <v>2645</v>
      </c>
      <c r="M28" s="13">
        <f t="shared" si="2"/>
        <v>100</v>
      </c>
      <c r="N28" s="12">
        <f t="shared" si="3"/>
        <v>0</v>
      </c>
      <c r="O28" s="13">
        <f t="shared" si="4"/>
        <v>0</v>
      </c>
      <c r="P28" s="12">
        <v>35</v>
      </c>
    </row>
    <row r="29" spans="1:16" x14ac:dyDescent="0.25">
      <c r="A29" s="10" t="s">
        <v>40</v>
      </c>
      <c r="B29" s="12">
        <f t="shared" si="6"/>
        <v>788</v>
      </c>
      <c r="C29" s="13">
        <f t="shared" si="5"/>
        <v>72.461928934010146</v>
      </c>
      <c r="D29" s="13">
        <f t="shared" si="1"/>
        <v>100</v>
      </c>
      <c r="E29" s="12">
        <v>165</v>
      </c>
      <c r="F29" s="12">
        <v>406</v>
      </c>
      <c r="G29" s="12">
        <v>77</v>
      </c>
      <c r="H29" s="12">
        <v>0</v>
      </c>
      <c r="I29" s="12">
        <v>0</v>
      </c>
      <c r="J29" s="12">
        <v>0</v>
      </c>
      <c r="K29" s="12">
        <v>12305</v>
      </c>
      <c r="L29" s="12">
        <v>12305</v>
      </c>
      <c r="M29" s="13">
        <v>100</v>
      </c>
      <c r="N29" s="12">
        <v>12305</v>
      </c>
      <c r="O29" s="13">
        <v>100</v>
      </c>
      <c r="P29" s="12">
        <v>140</v>
      </c>
    </row>
    <row r="30" spans="1:16" x14ac:dyDescent="0.25">
      <c r="A30" s="10" t="s">
        <v>27</v>
      </c>
      <c r="B30" s="15">
        <f>SUM(B5:B29)</f>
        <v>21243</v>
      </c>
      <c r="C30" s="16">
        <f>AVERAGE(C5:C29)</f>
        <v>53.024239160078757</v>
      </c>
      <c r="D30" s="16">
        <f>AVERAGE(D5:D29)</f>
        <v>101.12401502166482</v>
      </c>
      <c r="E30" s="15">
        <f t="shared" ref="E30:L30" si="7">SUM(E5:E29)</f>
        <v>2197</v>
      </c>
      <c r="F30" s="15">
        <f t="shared" si="7"/>
        <v>9041</v>
      </c>
      <c r="G30" s="15">
        <f t="shared" si="7"/>
        <v>788</v>
      </c>
      <c r="H30" s="15">
        <f t="shared" si="7"/>
        <v>70</v>
      </c>
      <c r="I30" s="15">
        <f t="shared" si="7"/>
        <v>26</v>
      </c>
      <c r="J30" s="15">
        <f t="shared" si="7"/>
        <v>8</v>
      </c>
      <c r="K30" s="15">
        <f t="shared" si="7"/>
        <v>177249</v>
      </c>
      <c r="L30" s="15">
        <f t="shared" si="7"/>
        <v>176617</v>
      </c>
      <c r="M30" s="16">
        <f>AVERAGE(M5:M29)</f>
        <v>98.647205458362592</v>
      </c>
      <c r="N30" s="15">
        <f>SUM(N5:N29)</f>
        <v>12937</v>
      </c>
      <c r="O30" s="16">
        <f>AVERAGE(O5:O29)</f>
        <v>5.3527945416374072</v>
      </c>
      <c r="P30" s="15">
        <f>SUM(P5:P29)</f>
        <v>9670</v>
      </c>
    </row>
    <row r="35" spans="1:2" x14ac:dyDescent="0.25">
      <c r="A35" s="14" t="s">
        <v>41</v>
      </c>
      <c r="B35" s="14"/>
    </row>
  </sheetData>
  <pageMargins left="0.7" right="0.7" top="0.75" bottom="0.75" header="0.3" footer="0.3"/>
  <pageSetup paperSize="9" scale="8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0"/>
  <sheetViews>
    <sheetView workbookViewId="0">
      <selection activeCell="G4" sqref="G4:G30"/>
    </sheetView>
  </sheetViews>
  <sheetFormatPr defaultRowHeight="15" x14ac:dyDescent="0.25"/>
  <cols>
    <col min="1" max="1" width="9.42578125" customWidth="1"/>
    <col min="3" max="3" width="8" customWidth="1"/>
    <col min="4" max="5" width="8.140625" customWidth="1"/>
    <col min="6" max="6" width="8" customWidth="1"/>
    <col min="7" max="7" width="7.85546875" customWidth="1"/>
    <col min="8" max="8" width="7.5703125" customWidth="1"/>
    <col min="9" max="9" width="8.7109375" customWidth="1"/>
    <col min="10" max="10" width="7.85546875" customWidth="1"/>
    <col min="11" max="12" width="8.42578125" customWidth="1"/>
    <col min="13" max="13" width="8.140625" customWidth="1"/>
    <col min="14" max="14" width="8.7109375" customWidth="1"/>
    <col min="15" max="15" width="7.85546875" customWidth="1"/>
    <col min="16" max="16" width="7.140625" customWidth="1"/>
  </cols>
  <sheetData>
    <row r="3" spans="1:17" x14ac:dyDescent="0.25">
      <c r="A3" s="25"/>
      <c r="B3" s="26" t="s">
        <v>44</v>
      </c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  <c r="P3" s="25"/>
    </row>
    <row r="4" spans="1:17" ht="45" customHeight="1" x14ac:dyDescent="0.25">
      <c r="A4" s="20" t="s">
        <v>0</v>
      </c>
      <c r="B4" s="21" t="s">
        <v>32</v>
      </c>
      <c r="C4" s="21" t="s">
        <v>33</v>
      </c>
      <c r="D4" s="21" t="s">
        <v>34</v>
      </c>
      <c r="E4" s="21" t="s">
        <v>1</v>
      </c>
      <c r="F4" s="21">
        <v>4</v>
      </c>
      <c r="G4" s="21" t="s">
        <v>2</v>
      </c>
      <c r="H4" s="21" t="s">
        <v>3</v>
      </c>
      <c r="I4" s="21" t="s">
        <v>28</v>
      </c>
      <c r="J4" s="21" t="s">
        <v>39</v>
      </c>
      <c r="K4" s="21" t="s">
        <v>29</v>
      </c>
      <c r="L4" s="22" t="s">
        <v>35</v>
      </c>
      <c r="M4" s="23" t="s">
        <v>36</v>
      </c>
      <c r="N4" s="24" t="s">
        <v>4</v>
      </c>
      <c r="O4" s="24" t="s">
        <v>37</v>
      </c>
      <c r="P4" s="27" t="s">
        <v>38</v>
      </c>
      <c r="Q4" s="6"/>
    </row>
    <row r="5" spans="1:17" x14ac:dyDescent="0.25">
      <c r="A5" s="28" t="s">
        <v>5</v>
      </c>
      <c r="B5" s="30">
        <v>1593</v>
      </c>
      <c r="C5" s="33">
        <f t="shared" ref="C5:C22" si="0">(E5+F5)*100/B5</f>
        <v>55.430006277463903</v>
      </c>
      <c r="D5" s="33">
        <f>(E5+F5+P5)*100/B5</f>
        <v>99.937225360954173</v>
      </c>
      <c r="E5" s="34">
        <v>154</v>
      </c>
      <c r="F5" s="34">
        <v>729</v>
      </c>
      <c r="G5" s="34">
        <v>53</v>
      </c>
      <c r="H5" s="34">
        <v>1</v>
      </c>
      <c r="I5" s="34">
        <v>2</v>
      </c>
      <c r="J5" s="34"/>
      <c r="K5" s="34">
        <v>18294</v>
      </c>
      <c r="L5" s="34">
        <v>18294</v>
      </c>
      <c r="M5" s="33">
        <f>L5/K5*100</f>
        <v>100</v>
      </c>
      <c r="N5" s="34">
        <f>K5-L5</f>
        <v>0</v>
      </c>
      <c r="O5" s="33">
        <f>N5/K5*100</f>
        <v>0</v>
      </c>
      <c r="P5" s="34">
        <v>709</v>
      </c>
      <c r="Q5" s="6"/>
    </row>
    <row r="6" spans="1:17" x14ac:dyDescent="0.25">
      <c r="A6" s="28" t="s">
        <v>6</v>
      </c>
      <c r="B6" s="30">
        <v>1602</v>
      </c>
      <c r="C6" s="33">
        <f t="shared" si="0"/>
        <v>48.938826466916353</v>
      </c>
      <c r="D6" s="33">
        <f>(E6+F6+P6)*100/B6</f>
        <v>99.687890137328338</v>
      </c>
      <c r="E6" s="34">
        <v>153</v>
      </c>
      <c r="F6" s="34">
        <v>631</v>
      </c>
      <c r="G6" s="34">
        <v>0</v>
      </c>
      <c r="H6" s="34">
        <v>3</v>
      </c>
      <c r="I6" s="34">
        <v>1</v>
      </c>
      <c r="J6" s="34">
        <v>1</v>
      </c>
      <c r="K6" s="34">
        <v>21631</v>
      </c>
      <c r="L6" s="34">
        <v>21611</v>
      </c>
      <c r="M6" s="33">
        <f t="shared" ref="M6:M30" si="1">L6/K6*100</f>
        <v>99.907540104479693</v>
      </c>
      <c r="N6" s="34">
        <f t="shared" ref="N6:N30" si="2">K6-L6</f>
        <v>20</v>
      </c>
      <c r="O6" s="33">
        <f t="shared" ref="O6:O30" si="3">N6/K6*100</f>
        <v>9.2459895520318067E-2</v>
      </c>
      <c r="P6" s="34">
        <v>813</v>
      </c>
      <c r="Q6" s="6"/>
    </row>
    <row r="7" spans="1:17" x14ac:dyDescent="0.25">
      <c r="A7" s="28" t="s">
        <v>7</v>
      </c>
      <c r="B7" s="30">
        <v>1007</v>
      </c>
      <c r="C7" s="33">
        <f t="shared" si="0"/>
        <v>63.952333664349553</v>
      </c>
      <c r="D7" s="33">
        <f>(E7+F7+P7)*100/B7</f>
        <v>94.836146971201586</v>
      </c>
      <c r="E7" s="34">
        <v>142</v>
      </c>
      <c r="F7" s="34">
        <v>502</v>
      </c>
      <c r="G7" s="34">
        <v>52</v>
      </c>
      <c r="H7" s="34">
        <v>0</v>
      </c>
      <c r="I7" s="34">
        <v>0</v>
      </c>
      <c r="J7" s="34">
        <v>0</v>
      </c>
      <c r="K7" s="34">
        <v>9309</v>
      </c>
      <c r="L7" s="34">
        <v>9309</v>
      </c>
      <c r="M7" s="33">
        <f t="shared" si="1"/>
        <v>100</v>
      </c>
      <c r="N7" s="34">
        <f t="shared" si="2"/>
        <v>0</v>
      </c>
      <c r="O7" s="33">
        <f t="shared" si="3"/>
        <v>0</v>
      </c>
      <c r="P7" s="34">
        <v>311</v>
      </c>
    </row>
    <row r="8" spans="1:17" x14ac:dyDescent="0.25">
      <c r="A8" s="28" t="s">
        <v>8</v>
      </c>
      <c r="B8" s="38">
        <v>848</v>
      </c>
      <c r="C8" s="33">
        <f t="shared" si="0"/>
        <v>45.754716981132077</v>
      </c>
      <c r="D8" s="33">
        <f>(E8+F8+P8)*100/B8</f>
        <v>98.34905660377359</v>
      </c>
      <c r="E8" s="34">
        <v>63</v>
      </c>
      <c r="F8" s="34">
        <v>325</v>
      </c>
      <c r="G8" s="34">
        <v>1</v>
      </c>
      <c r="H8" s="34">
        <v>3</v>
      </c>
      <c r="I8" s="34">
        <v>0</v>
      </c>
      <c r="J8" s="34">
        <v>1</v>
      </c>
      <c r="K8" s="34">
        <v>14171</v>
      </c>
      <c r="L8" s="34">
        <v>13943</v>
      </c>
      <c r="M8" s="34">
        <v>98</v>
      </c>
      <c r="N8" s="34">
        <v>228</v>
      </c>
      <c r="O8" s="34">
        <v>1.8</v>
      </c>
      <c r="P8" s="34">
        <v>446</v>
      </c>
    </row>
    <row r="9" spans="1:17" x14ac:dyDescent="0.25">
      <c r="A9" s="28" t="s">
        <v>9</v>
      </c>
      <c r="B9" s="36">
        <v>855</v>
      </c>
      <c r="C9" s="33">
        <f t="shared" si="0"/>
        <v>50.760233918128655</v>
      </c>
      <c r="D9" s="33">
        <f>(E9+F9+P9)*100/B9</f>
        <v>98.830409356725141</v>
      </c>
      <c r="E9" s="34">
        <v>81</v>
      </c>
      <c r="F9" s="34">
        <v>353</v>
      </c>
      <c r="G9" s="34">
        <v>102</v>
      </c>
      <c r="H9" s="34">
        <v>5</v>
      </c>
      <c r="I9" s="34">
        <v>0</v>
      </c>
      <c r="J9" s="34">
        <v>0</v>
      </c>
      <c r="K9" s="34">
        <v>4560</v>
      </c>
      <c r="L9" s="34">
        <v>4560</v>
      </c>
      <c r="M9" s="33">
        <f t="shared" si="1"/>
        <v>100</v>
      </c>
      <c r="N9" s="34">
        <f t="shared" si="2"/>
        <v>0</v>
      </c>
      <c r="O9" s="33">
        <f t="shared" si="3"/>
        <v>0</v>
      </c>
      <c r="P9" s="34">
        <v>411</v>
      </c>
    </row>
    <row r="10" spans="1:17" x14ac:dyDescent="0.25">
      <c r="A10" s="28" t="s">
        <v>10</v>
      </c>
      <c r="B10" s="30">
        <v>1356</v>
      </c>
      <c r="C10" s="33">
        <f t="shared" si="0"/>
        <v>51.327433628318587</v>
      </c>
      <c r="D10" s="34">
        <v>100</v>
      </c>
      <c r="E10" s="34">
        <v>119</v>
      </c>
      <c r="F10" s="34">
        <v>577</v>
      </c>
      <c r="G10" s="34">
        <v>45</v>
      </c>
      <c r="H10" s="34">
        <v>0</v>
      </c>
      <c r="I10" s="34">
        <v>0</v>
      </c>
      <c r="J10" s="34">
        <v>0</v>
      </c>
      <c r="K10" s="34">
        <v>16705</v>
      </c>
      <c r="L10" s="34">
        <v>16641</v>
      </c>
      <c r="M10" s="33">
        <f t="shared" si="1"/>
        <v>99.616881173301408</v>
      </c>
      <c r="N10" s="34">
        <f t="shared" si="2"/>
        <v>64</v>
      </c>
      <c r="O10" s="33">
        <f t="shared" si="3"/>
        <v>0.38311882669859321</v>
      </c>
      <c r="P10" s="34">
        <v>660</v>
      </c>
    </row>
    <row r="11" spans="1:17" x14ac:dyDescent="0.25">
      <c r="A11" s="28" t="s">
        <v>11</v>
      </c>
      <c r="B11" s="38">
        <v>335</v>
      </c>
      <c r="C11" s="33">
        <f t="shared" si="0"/>
        <v>60</v>
      </c>
      <c r="D11" s="33">
        <f t="shared" ref="D11:D22" si="4">(E11+F11+P11)*100/B11</f>
        <v>113.43283582089552</v>
      </c>
      <c r="E11" s="34">
        <v>41</v>
      </c>
      <c r="F11" s="34">
        <v>160</v>
      </c>
      <c r="G11" s="34">
        <v>6</v>
      </c>
      <c r="H11" s="34">
        <v>0</v>
      </c>
      <c r="I11" s="34">
        <v>0</v>
      </c>
      <c r="J11" s="34">
        <v>0</v>
      </c>
      <c r="K11" s="34">
        <v>2167</v>
      </c>
      <c r="L11" s="34">
        <v>2122</v>
      </c>
      <c r="M11" s="33">
        <f t="shared" si="1"/>
        <v>97.92339640055377</v>
      </c>
      <c r="N11" s="34">
        <f t="shared" si="2"/>
        <v>45</v>
      </c>
      <c r="O11" s="33">
        <f t="shared" si="3"/>
        <v>2.0766035994462388</v>
      </c>
      <c r="P11" s="34">
        <v>179</v>
      </c>
    </row>
    <row r="12" spans="1:17" x14ac:dyDescent="0.25">
      <c r="A12" s="28" t="s">
        <v>12</v>
      </c>
      <c r="B12" s="30">
        <v>577</v>
      </c>
      <c r="C12" s="33">
        <f t="shared" si="0"/>
        <v>51.299826689774697</v>
      </c>
      <c r="D12" s="33">
        <f t="shared" si="4"/>
        <v>94.800693240901211</v>
      </c>
      <c r="E12" s="34">
        <v>69</v>
      </c>
      <c r="F12" s="34">
        <v>227</v>
      </c>
      <c r="G12" s="34">
        <v>28</v>
      </c>
      <c r="H12" s="34">
        <v>2</v>
      </c>
      <c r="I12" s="34">
        <v>0</v>
      </c>
      <c r="J12" s="34">
        <v>0</v>
      </c>
      <c r="K12" s="34">
        <v>244</v>
      </c>
      <c r="L12" s="34">
        <v>244</v>
      </c>
      <c r="M12" s="33">
        <f t="shared" si="1"/>
        <v>100</v>
      </c>
      <c r="N12" s="34">
        <f t="shared" si="2"/>
        <v>0</v>
      </c>
      <c r="O12" s="33">
        <f t="shared" si="3"/>
        <v>0</v>
      </c>
      <c r="P12" s="34">
        <v>251</v>
      </c>
    </row>
    <row r="13" spans="1:17" x14ac:dyDescent="0.25">
      <c r="A13" s="28" t="s">
        <v>13</v>
      </c>
      <c r="B13" s="38">
        <v>386</v>
      </c>
      <c r="C13" s="33">
        <f t="shared" si="0"/>
        <v>52.072538860103627</v>
      </c>
      <c r="D13" s="33">
        <f t="shared" si="4"/>
        <v>98.445595854922274</v>
      </c>
      <c r="E13" s="34">
        <v>41</v>
      </c>
      <c r="F13" s="34">
        <v>160</v>
      </c>
      <c r="G13" s="34">
        <v>6</v>
      </c>
      <c r="H13" s="34">
        <v>0</v>
      </c>
      <c r="I13" s="34">
        <v>0</v>
      </c>
      <c r="J13" s="34">
        <v>0</v>
      </c>
      <c r="K13" s="34">
        <v>2167</v>
      </c>
      <c r="L13" s="34">
        <v>2122</v>
      </c>
      <c r="M13" s="33">
        <f t="shared" si="1"/>
        <v>97.92339640055377</v>
      </c>
      <c r="N13" s="34">
        <f t="shared" si="2"/>
        <v>45</v>
      </c>
      <c r="O13" s="33">
        <f t="shared" si="3"/>
        <v>2.0766035994462388</v>
      </c>
      <c r="P13" s="34">
        <v>179</v>
      </c>
    </row>
    <row r="14" spans="1:17" x14ac:dyDescent="0.25">
      <c r="A14" s="28" t="s">
        <v>14</v>
      </c>
      <c r="B14" s="30">
        <v>887</v>
      </c>
      <c r="C14" s="33">
        <f t="shared" si="0"/>
        <v>44.306651634723785</v>
      </c>
      <c r="D14" s="33">
        <f t="shared" si="4"/>
        <v>99.098083427282972</v>
      </c>
      <c r="E14" s="34">
        <v>78</v>
      </c>
      <c r="F14" s="34">
        <v>315</v>
      </c>
      <c r="G14" s="34">
        <v>33</v>
      </c>
      <c r="H14" s="34">
        <v>8</v>
      </c>
      <c r="I14" s="34">
        <v>6</v>
      </c>
      <c r="J14" s="34">
        <v>4</v>
      </c>
      <c r="K14" s="34">
        <v>10919</v>
      </c>
      <c r="L14" s="34">
        <v>10587</v>
      </c>
      <c r="M14" s="33">
        <f t="shared" si="1"/>
        <v>96.959428519095155</v>
      </c>
      <c r="N14" s="34">
        <f t="shared" si="2"/>
        <v>332</v>
      </c>
      <c r="O14" s="33">
        <f t="shared" si="3"/>
        <v>3.0405714809048447</v>
      </c>
      <c r="P14" s="34">
        <v>486</v>
      </c>
    </row>
    <row r="15" spans="1:17" x14ac:dyDescent="0.25">
      <c r="A15" s="28" t="s">
        <v>15</v>
      </c>
      <c r="B15" s="30">
        <v>784</v>
      </c>
      <c r="C15" s="33">
        <f t="shared" si="0"/>
        <v>54.719387755102041</v>
      </c>
      <c r="D15" s="33">
        <f t="shared" si="4"/>
        <v>99.872448979591837</v>
      </c>
      <c r="E15" s="34">
        <v>127</v>
      </c>
      <c r="F15" s="34">
        <v>302</v>
      </c>
      <c r="G15" s="34">
        <v>10</v>
      </c>
      <c r="H15" s="34">
        <v>1</v>
      </c>
      <c r="I15" s="34">
        <v>1</v>
      </c>
      <c r="J15" s="34">
        <v>0</v>
      </c>
      <c r="K15" s="34">
        <v>5261</v>
      </c>
      <c r="L15" s="34">
        <v>5261</v>
      </c>
      <c r="M15" s="33">
        <f t="shared" si="1"/>
        <v>100</v>
      </c>
      <c r="N15" s="34">
        <f t="shared" si="2"/>
        <v>0</v>
      </c>
      <c r="O15" s="33">
        <f t="shared" si="3"/>
        <v>0</v>
      </c>
      <c r="P15" s="34">
        <v>354</v>
      </c>
    </row>
    <row r="16" spans="1:17" x14ac:dyDescent="0.25">
      <c r="A16" s="28" t="s">
        <v>16</v>
      </c>
      <c r="B16" s="30">
        <v>1284</v>
      </c>
      <c r="C16" s="33">
        <f t="shared" si="0"/>
        <v>55.140186915887853</v>
      </c>
      <c r="D16" s="33">
        <f t="shared" si="4"/>
        <v>99.688473520249218</v>
      </c>
      <c r="E16" s="34">
        <v>88</v>
      </c>
      <c r="F16" s="34">
        <v>620</v>
      </c>
      <c r="G16" s="34">
        <v>41</v>
      </c>
      <c r="H16" s="34">
        <v>4</v>
      </c>
      <c r="I16" s="34">
        <v>0</v>
      </c>
      <c r="J16" s="34">
        <v>0</v>
      </c>
      <c r="K16" s="34">
        <v>15943</v>
      </c>
      <c r="L16" s="34">
        <v>15943</v>
      </c>
      <c r="M16" s="33">
        <f t="shared" si="1"/>
        <v>100</v>
      </c>
      <c r="N16" s="34">
        <f t="shared" si="2"/>
        <v>0</v>
      </c>
      <c r="O16" s="33">
        <f t="shared" si="3"/>
        <v>0</v>
      </c>
      <c r="P16" s="34">
        <v>572</v>
      </c>
    </row>
    <row r="17" spans="1:16" x14ac:dyDescent="0.25">
      <c r="A17" s="28" t="s">
        <v>17</v>
      </c>
      <c r="B17" s="30">
        <v>916</v>
      </c>
      <c r="C17" s="33">
        <f t="shared" si="0"/>
        <v>51.855895196506552</v>
      </c>
      <c r="D17" s="33">
        <f t="shared" si="4"/>
        <v>100</v>
      </c>
      <c r="E17" s="34">
        <v>122</v>
      </c>
      <c r="F17" s="34">
        <v>353</v>
      </c>
      <c r="G17" s="34">
        <v>9</v>
      </c>
      <c r="H17" s="34">
        <v>0</v>
      </c>
      <c r="I17" s="34">
        <v>0</v>
      </c>
      <c r="J17" s="34">
        <v>0</v>
      </c>
      <c r="K17" s="34">
        <v>4746</v>
      </c>
      <c r="L17" s="34">
        <v>3152</v>
      </c>
      <c r="M17" s="33">
        <f t="shared" si="1"/>
        <v>66.413822166034549</v>
      </c>
      <c r="N17" s="34">
        <f t="shared" si="2"/>
        <v>1594</v>
      </c>
      <c r="O17" s="33">
        <f t="shared" si="3"/>
        <v>33.586177833965451</v>
      </c>
      <c r="P17" s="34">
        <v>441</v>
      </c>
    </row>
    <row r="18" spans="1:16" x14ac:dyDescent="0.25">
      <c r="A18" s="28" t="s">
        <v>31</v>
      </c>
      <c r="B18" s="38">
        <v>96</v>
      </c>
      <c r="C18" s="33">
        <f t="shared" si="0"/>
        <v>59.375</v>
      </c>
      <c r="D18" s="33">
        <f t="shared" si="4"/>
        <v>103.125</v>
      </c>
      <c r="E18" s="34">
        <v>19</v>
      </c>
      <c r="F18" s="34">
        <v>38</v>
      </c>
      <c r="G18" s="34">
        <v>0</v>
      </c>
      <c r="H18" s="34">
        <v>0</v>
      </c>
      <c r="I18" s="34">
        <v>0</v>
      </c>
      <c r="J18" s="34">
        <v>0</v>
      </c>
      <c r="K18" s="34">
        <v>28</v>
      </c>
      <c r="L18" s="34">
        <v>28</v>
      </c>
      <c r="M18" s="33">
        <f t="shared" si="1"/>
        <v>100</v>
      </c>
      <c r="N18" s="34">
        <f t="shared" si="2"/>
        <v>0</v>
      </c>
      <c r="O18" s="33">
        <f t="shared" si="3"/>
        <v>0</v>
      </c>
      <c r="P18" s="34">
        <v>42</v>
      </c>
    </row>
    <row r="19" spans="1:16" x14ac:dyDescent="0.25">
      <c r="A19" s="28" t="s">
        <v>18</v>
      </c>
      <c r="B19" s="30">
        <v>891</v>
      </c>
      <c r="C19" s="33">
        <f t="shared" si="0"/>
        <v>56.341189674523008</v>
      </c>
      <c r="D19" s="33">
        <f t="shared" si="4"/>
        <v>99.775533108866441</v>
      </c>
      <c r="E19" s="34">
        <v>87</v>
      </c>
      <c r="F19" s="34">
        <v>415</v>
      </c>
      <c r="G19" s="34">
        <v>6</v>
      </c>
      <c r="H19" s="34">
        <v>2</v>
      </c>
      <c r="I19" s="34">
        <v>0</v>
      </c>
      <c r="J19" s="34">
        <v>0</v>
      </c>
      <c r="K19" s="34">
        <v>4718</v>
      </c>
      <c r="L19" s="34">
        <v>4636</v>
      </c>
      <c r="M19" s="33">
        <f t="shared" si="1"/>
        <v>98.261975413310722</v>
      </c>
      <c r="N19" s="34">
        <f t="shared" si="2"/>
        <v>82</v>
      </c>
      <c r="O19" s="33">
        <f t="shared" si="3"/>
        <v>1.7380245866892752</v>
      </c>
      <c r="P19" s="34">
        <v>387</v>
      </c>
    </row>
    <row r="20" spans="1:16" x14ac:dyDescent="0.25">
      <c r="A20" s="28" t="s">
        <v>19</v>
      </c>
      <c r="B20" s="30">
        <v>1563</v>
      </c>
      <c r="C20" s="33">
        <f t="shared" si="0"/>
        <v>53.742802303262955</v>
      </c>
      <c r="D20" s="33">
        <f t="shared" si="4"/>
        <v>95.201535508637235</v>
      </c>
      <c r="E20" s="34">
        <v>166</v>
      </c>
      <c r="F20" s="34">
        <v>674</v>
      </c>
      <c r="G20" s="34">
        <v>73</v>
      </c>
      <c r="H20" s="34">
        <v>0</v>
      </c>
      <c r="I20" s="34">
        <v>0</v>
      </c>
      <c r="J20" s="34">
        <v>2</v>
      </c>
      <c r="K20" s="34">
        <v>14323</v>
      </c>
      <c r="L20" s="34">
        <v>14186</v>
      </c>
      <c r="M20" s="33">
        <f t="shared" si="1"/>
        <v>99.043496474202328</v>
      </c>
      <c r="N20" s="34">
        <f t="shared" si="2"/>
        <v>137</v>
      </c>
      <c r="O20" s="33">
        <f t="shared" si="3"/>
        <v>0.95650352579766817</v>
      </c>
      <c r="P20" s="34">
        <v>648</v>
      </c>
    </row>
    <row r="21" spans="1:16" x14ac:dyDescent="0.25">
      <c r="A21" s="28" t="s">
        <v>20</v>
      </c>
      <c r="B21" s="30">
        <v>1306</v>
      </c>
      <c r="C21" s="33">
        <f t="shared" si="0"/>
        <v>50.076569678407353</v>
      </c>
      <c r="D21" s="33">
        <f t="shared" si="4"/>
        <v>100</v>
      </c>
      <c r="E21" s="34">
        <v>116</v>
      </c>
      <c r="F21" s="34">
        <v>538</v>
      </c>
      <c r="G21" s="34">
        <v>20</v>
      </c>
      <c r="H21" s="34">
        <v>0</v>
      </c>
      <c r="I21" s="34">
        <v>0</v>
      </c>
      <c r="J21" s="34">
        <v>0</v>
      </c>
      <c r="K21" s="34">
        <v>9962</v>
      </c>
      <c r="L21" s="34">
        <v>9950</v>
      </c>
      <c r="M21" s="33">
        <f t="shared" si="1"/>
        <v>99.879542260590242</v>
      </c>
      <c r="N21" s="34">
        <f t="shared" si="2"/>
        <v>12</v>
      </c>
      <c r="O21" s="33">
        <f t="shared" si="3"/>
        <v>0.12045773940975708</v>
      </c>
      <c r="P21" s="34">
        <v>652</v>
      </c>
    </row>
    <row r="22" spans="1:16" x14ac:dyDescent="0.25">
      <c r="A22" s="28" t="s">
        <v>21</v>
      </c>
      <c r="B22" s="30">
        <v>1074</v>
      </c>
      <c r="C22" s="33">
        <f t="shared" si="0"/>
        <v>53.445065176908756</v>
      </c>
      <c r="D22" s="33">
        <f t="shared" si="4"/>
        <v>100</v>
      </c>
      <c r="E22" s="34">
        <v>123</v>
      </c>
      <c r="F22" s="34">
        <v>451</v>
      </c>
      <c r="G22" s="34">
        <v>20</v>
      </c>
      <c r="H22" s="34">
        <v>0</v>
      </c>
      <c r="I22" s="34">
        <v>0</v>
      </c>
      <c r="J22" s="34">
        <v>0</v>
      </c>
      <c r="K22" s="34">
        <v>7758</v>
      </c>
      <c r="L22" s="34">
        <v>7758</v>
      </c>
      <c r="M22" s="33">
        <f t="shared" si="1"/>
        <v>100</v>
      </c>
      <c r="N22" s="34">
        <f t="shared" si="2"/>
        <v>0</v>
      </c>
      <c r="O22" s="33">
        <f t="shared" si="3"/>
        <v>0</v>
      </c>
      <c r="P22" s="34">
        <v>500</v>
      </c>
    </row>
    <row r="23" spans="1:16" x14ac:dyDescent="0.25">
      <c r="A23" s="28" t="s">
        <v>22</v>
      </c>
      <c r="B23" s="30">
        <v>979</v>
      </c>
      <c r="C23" s="33">
        <f t="shared" ref="C23:C30" si="5">(E23+F23)*100/B23</f>
        <v>53.115423901940758</v>
      </c>
      <c r="D23" s="33">
        <f t="shared" ref="D23:D30" si="6">(E23+F23+P23)*100/B23</f>
        <v>100</v>
      </c>
      <c r="E23" s="34">
        <v>75</v>
      </c>
      <c r="F23" s="34">
        <v>445</v>
      </c>
      <c r="G23" s="34">
        <v>16</v>
      </c>
      <c r="H23" s="34">
        <v>0</v>
      </c>
      <c r="I23" s="34">
        <v>0</v>
      </c>
      <c r="J23" s="34">
        <v>0</v>
      </c>
      <c r="K23" s="34">
        <v>7595</v>
      </c>
      <c r="L23" s="34">
        <v>7595</v>
      </c>
      <c r="M23" s="33">
        <f t="shared" si="1"/>
        <v>100</v>
      </c>
      <c r="N23" s="34">
        <f t="shared" si="2"/>
        <v>0</v>
      </c>
      <c r="O23" s="33">
        <f t="shared" si="3"/>
        <v>0</v>
      </c>
      <c r="P23" s="34">
        <v>459</v>
      </c>
    </row>
    <row r="24" spans="1:16" x14ac:dyDescent="0.25">
      <c r="A24" s="29" t="s">
        <v>30</v>
      </c>
      <c r="B24" s="30">
        <v>194</v>
      </c>
      <c r="C24" s="33">
        <f t="shared" si="5"/>
        <v>51.546391752577321</v>
      </c>
      <c r="D24" s="33">
        <f t="shared" si="6"/>
        <v>100</v>
      </c>
      <c r="E24" s="34">
        <v>20</v>
      </c>
      <c r="F24" s="34">
        <v>80</v>
      </c>
      <c r="G24" s="34">
        <v>1</v>
      </c>
      <c r="H24" s="34">
        <v>0</v>
      </c>
      <c r="I24" s="34">
        <v>0</v>
      </c>
      <c r="J24" s="34">
        <v>0</v>
      </c>
      <c r="K24" s="34">
        <v>730</v>
      </c>
      <c r="L24" s="34">
        <v>632</v>
      </c>
      <c r="M24" s="33">
        <f t="shared" si="1"/>
        <v>86.575342465753423</v>
      </c>
      <c r="N24" s="34">
        <f t="shared" si="2"/>
        <v>98</v>
      </c>
      <c r="O24" s="33">
        <f t="shared" si="3"/>
        <v>13.424657534246576</v>
      </c>
      <c r="P24" s="34">
        <v>94</v>
      </c>
    </row>
    <row r="25" spans="1:16" x14ac:dyDescent="0.25">
      <c r="A25" s="28" t="s">
        <v>23</v>
      </c>
      <c r="B25" s="30">
        <v>915</v>
      </c>
      <c r="C25" s="33">
        <f t="shared" si="5"/>
        <v>55.846994535519123</v>
      </c>
      <c r="D25" s="33">
        <f t="shared" si="6"/>
        <v>98.142076502732237</v>
      </c>
      <c r="E25" s="34">
        <v>129</v>
      </c>
      <c r="F25" s="34">
        <v>382</v>
      </c>
      <c r="G25" s="34">
        <v>0</v>
      </c>
      <c r="H25" s="34">
        <v>0</v>
      </c>
      <c r="I25" s="34">
        <v>0</v>
      </c>
      <c r="J25" s="34">
        <v>0</v>
      </c>
      <c r="K25" s="34">
        <v>6815</v>
      </c>
      <c r="L25" s="34">
        <v>5571</v>
      </c>
      <c r="M25" s="33">
        <f t="shared" si="1"/>
        <v>81.746148202494496</v>
      </c>
      <c r="N25" s="34">
        <f t="shared" si="2"/>
        <v>1244</v>
      </c>
      <c r="O25" s="33">
        <f t="shared" si="3"/>
        <v>18.253851797505501</v>
      </c>
      <c r="P25" s="34">
        <v>387</v>
      </c>
    </row>
    <row r="26" spans="1:16" x14ac:dyDescent="0.25">
      <c r="A26" s="28" t="s">
        <v>24</v>
      </c>
      <c r="B26" s="30">
        <v>440</v>
      </c>
      <c r="C26" s="33">
        <f t="shared" si="5"/>
        <v>57.954545454545453</v>
      </c>
      <c r="D26" s="33">
        <f t="shared" si="6"/>
        <v>100</v>
      </c>
      <c r="E26" s="34">
        <v>75</v>
      </c>
      <c r="F26" s="34">
        <v>180</v>
      </c>
      <c r="G26" s="34">
        <v>9</v>
      </c>
      <c r="H26" s="34">
        <v>0</v>
      </c>
      <c r="I26" s="34">
        <v>0</v>
      </c>
      <c r="J26" s="34">
        <v>0</v>
      </c>
      <c r="K26" s="34">
        <v>1486</v>
      </c>
      <c r="L26" s="34">
        <v>1373</v>
      </c>
      <c r="M26" s="33">
        <f t="shared" si="1"/>
        <v>92.395693135935403</v>
      </c>
      <c r="N26" s="34">
        <f t="shared" si="2"/>
        <v>113</v>
      </c>
      <c r="O26" s="33">
        <f t="shared" si="3"/>
        <v>7.6043068640646023</v>
      </c>
      <c r="P26" s="34">
        <v>185</v>
      </c>
    </row>
    <row r="27" spans="1:16" x14ac:dyDescent="0.25">
      <c r="A27" s="28" t="s">
        <v>25</v>
      </c>
      <c r="B27" s="38">
        <v>580</v>
      </c>
      <c r="C27" s="33">
        <f t="shared" si="5"/>
        <v>64.65517241379311</v>
      </c>
      <c r="D27" s="33">
        <f t="shared" si="6"/>
        <v>100</v>
      </c>
      <c r="E27" s="35">
        <v>81</v>
      </c>
      <c r="F27" s="35">
        <v>294</v>
      </c>
      <c r="G27" s="35">
        <v>0</v>
      </c>
      <c r="H27" s="35">
        <v>0</v>
      </c>
      <c r="I27" s="35">
        <v>0</v>
      </c>
      <c r="J27" s="35">
        <v>0</v>
      </c>
      <c r="K27" s="35">
        <v>1247</v>
      </c>
      <c r="L27" s="35">
        <v>1247</v>
      </c>
      <c r="M27" s="33">
        <f t="shared" si="1"/>
        <v>100</v>
      </c>
      <c r="N27" s="34">
        <f t="shared" si="2"/>
        <v>0</v>
      </c>
      <c r="O27" s="33">
        <f t="shared" si="3"/>
        <v>0</v>
      </c>
      <c r="P27" s="35">
        <v>205</v>
      </c>
    </row>
    <row r="28" spans="1:16" x14ac:dyDescent="0.25">
      <c r="A28" s="28" t="s">
        <v>26</v>
      </c>
      <c r="B28" s="30">
        <v>303</v>
      </c>
      <c r="C28" s="33">
        <f t="shared" si="5"/>
        <v>53.465346534653463</v>
      </c>
      <c r="D28" s="33">
        <f t="shared" si="6"/>
        <v>97.029702970297024</v>
      </c>
      <c r="E28" s="34">
        <v>18</v>
      </c>
      <c r="F28" s="34">
        <v>144</v>
      </c>
      <c r="G28" s="34">
        <v>12</v>
      </c>
      <c r="H28" s="34">
        <v>9</v>
      </c>
      <c r="I28" s="34">
        <v>1</v>
      </c>
      <c r="J28" s="34">
        <v>0</v>
      </c>
      <c r="K28" s="34">
        <v>2655</v>
      </c>
      <c r="L28" s="34">
        <v>2655</v>
      </c>
      <c r="M28" s="33">
        <f t="shared" si="1"/>
        <v>100</v>
      </c>
      <c r="N28" s="34">
        <f t="shared" si="2"/>
        <v>0</v>
      </c>
      <c r="O28" s="33">
        <f t="shared" si="3"/>
        <v>0</v>
      </c>
      <c r="P28" s="34">
        <v>132</v>
      </c>
    </row>
    <row r="29" spans="1:16" s="31" customFormat="1" x14ac:dyDescent="0.25">
      <c r="A29" s="32" t="s">
        <v>40</v>
      </c>
      <c r="B29" s="30">
        <v>795</v>
      </c>
      <c r="C29" s="33">
        <f t="shared" si="5"/>
        <v>76.981132075471692</v>
      </c>
      <c r="D29" s="33">
        <f t="shared" si="6"/>
        <v>94.591194968553452</v>
      </c>
      <c r="E29" s="34">
        <v>167</v>
      </c>
      <c r="F29" s="34">
        <v>445</v>
      </c>
      <c r="G29" s="34">
        <v>43</v>
      </c>
      <c r="H29" s="34">
        <v>0</v>
      </c>
      <c r="I29" s="34">
        <v>0</v>
      </c>
      <c r="J29" s="34">
        <v>0</v>
      </c>
      <c r="K29" s="34">
        <v>5309</v>
      </c>
      <c r="L29" s="34">
        <v>5309</v>
      </c>
      <c r="M29" s="33">
        <f t="shared" si="1"/>
        <v>100</v>
      </c>
      <c r="N29" s="34">
        <f t="shared" si="2"/>
        <v>0</v>
      </c>
      <c r="O29" s="33">
        <f t="shared" si="3"/>
        <v>0</v>
      </c>
      <c r="P29" s="34">
        <v>140</v>
      </c>
    </row>
    <row r="30" spans="1:16" x14ac:dyDescent="0.25">
      <c r="A30" s="28" t="s">
        <v>27</v>
      </c>
      <c r="B30" s="30">
        <f>SUM(B5:B29)</f>
        <v>21566</v>
      </c>
      <c r="C30" s="16">
        <f t="shared" si="5"/>
        <v>54.224241862190482</v>
      </c>
      <c r="D30" s="16">
        <f t="shared" si="6"/>
        <v>99.82379671705462</v>
      </c>
      <c r="E30" s="30">
        <f t="shared" ref="E30:L30" si="7">SUM(E5:E29)</f>
        <v>2354</v>
      </c>
      <c r="F30" s="30">
        <f t="shared" si="7"/>
        <v>9340</v>
      </c>
      <c r="G30" s="30">
        <f t="shared" si="7"/>
        <v>586</v>
      </c>
      <c r="H30" s="30">
        <f t="shared" si="7"/>
        <v>38</v>
      </c>
      <c r="I30" s="30">
        <f t="shared" si="7"/>
        <v>11</v>
      </c>
      <c r="J30" s="30">
        <f t="shared" si="7"/>
        <v>8</v>
      </c>
      <c r="K30" s="30">
        <f t="shared" si="7"/>
        <v>188743</v>
      </c>
      <c r="L30" s="30">
        <f t="shared" si="7"/>
        <v>184729</v>
      </c>
      <c r="M30" s="33">
        <f t="shared" si="1"/>
        <v>97.87329861239887</v>
      </c>
      <c r="N30" s="34">
        <f t="shared" si="2"/>
        <v>4014</v>
      </c>
      <c r="O30" s="33">
        <f t="shared" si="3"/>
        <v>2.1267013876011296</v>
      </c>
      <c r="P30" s="30">
        <f>B30-E30-F30-H30</f>
        <v>9834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0"/>
  <sheetViews>
    <sheetView workbookViewId="0">
      <selection activeCell="B30" sqref="B30"/>
    </sheetView>
  </sheetViews>
  <sheetFormatPr defaultRowHeight="15" x14ac:dyDescent="0.25"/>
  <cols>
    <col min="1" max="1" width="13.140625" style="31" customWidth="1"/>
    <col min="2" max="8" width="9.140625" style="31"/>
    <col min="9" max="9" width="10.85546875" style="31" customWidth="1"/>
    <col min="10" max="16384" width="9.140625" style="31"/>
  </cols>
  <sheetData>
    <row r="3" spans="1:17" x14ac:dyDescent="0.25">
      <c r="A3" s="25"/>
      <c r="B3" s="26" t="s">
        <v>44</v>
      </c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  <c r="P3" s="25"/>
    </row>
    <row r="4" spans="1:17" ht="45" customHeight="1" x14ac:dyDescent="0.25">
      <c r="A4" s="20" t="s">
        <v>0</v>
      </c>
      <c r="B4" s="21" t="s">
        <v>32</v>
      </c>
      <c r="C4" s="21" t="s">
        <v>33</v>
      </c>
      <c r="D4" s="21" t="s">
        <v>34</v>
      </c>
      <c r="E4" s="21" t="s">
        <v>1</v>
      </c>
      <c r="F4" s="21">
        <v>4</v>
      </c>
      <c r="G4" s="21" t="s">
        <v>2</v>
      </c>
      <c r="H4" s="21" t="s">
        <v>3</v>
      </c>
      <c r="I4" s="21" t="s">
        <v>28</v>
      </c>
      <c r="J4" s="21" t="s">
        <v>39</v>
      </c>
      <c r="K4" s="21" t="s">
        <v>29</v>
      </c>
      <c r="L4" s="22" t="s">
        <v>35</v>
      </c>
      <c r="M4" s="23" t="s">
        <v>36</v>
      </c>
      <c r="N4" s="24" t="s">
        <v>4</v>
      </c>
      <c r="O4" s="24" t="s">
        <v>37</v>
      </c>
      <c r="P4" s="27" t="s">
        <v>38</v>
      </c>
      <c r="Q4" s="6"/>
    </row>
    <row r="5" spans="1:17" x14ac:dyDescent="0.25">
      <c r="A5" s="32" t="s">
        <v>5</v>
      </c>
      <c r="B5" s="30">
        <v>1593</v>
      </c>
      <c r="C5" s="33">
        <f t="shared" ref="C5:C30" si="0">(E5+F5)*100/B5</f>
        <v>55.430006277463903</v>
      </c>
      <c r="D5" s="33">
        <f>(E5+F5+P5)*100/B5</f>
        <v>99.937225360954173</v>
      </c>
      <c r="E5" s="34">
        <v>154</v>
      </c>
      <c r="F5" s="34">
        <v>729</v>
      </c>
      <c r="G5" s="34">
        <v>53</v>
      </c>
      <c r="H5" s="34">
        <v>1</v>
      </c>
      <c r="I5" s="34">
        <v>2</v>
      </c>
      <c r="J5" s="34"/>
      <c r="K5" s="34">
        <v>18294</v>
      </c>
      <c r="L5" s="34">
        <v>18294</v>
      </c>
      <c r="M5" s="33">
        <f>L5/K5*100</f>
        <v>100</v>
      </c>
      <c r="N5" s="34">
        <f>K5-L5</f>
        <v>0</v>
      </c>
      <c r="O5" s="33">
        <f>N5/K5*100</f>
        <v>0</v>
      </c>
      <c r="P5" s="34">
        <v>709</v>
      </c>
      <c r="Q5" s="6"/>
    </row>
    <row r="6" spans="1:17" x14ac:dyDescent="0.25">
      <c r="A6" s="39" t="s">
        <v>6</v>
      </c>
      <c r="B6" s="30">
        <v>1561</v>
      </c>
      <c r="C6" s="33">
        <f t="shared" si="0"/>
        <v>50.09609224855862</v>
      </c>
      <c r="D6" s="33">
        <f>(E6+F6+P6)*100/B6</f>
        <v>100.44843049327355</v>
      </c>
      <c r="E6" s="34">
        <v>153</v>
      </c>
      <c r="F6" s="34">
        <v>629</v>
      </c>
      <c r="G6" s="34">
        <v>0</v>
      </c>
      <c r="H6" s="34">
        <v>3</v>
      </c>
      <c r="I6" s="34">
        <v>1</v>
      </c>
      <c r="J6" s="34">
        <v>1</v>
      </c>
      <c r="K6" s="34">
        <v>21631</v>
      </c>
      <c r="L6" s="34">
        <v>21611</v>
      </c>
      <c r="M6" s="34">
        <v>99.9</v>
      </c>
      <c r="N6" s="34">
        <v>20</v>
      </c>
      <c r="O6" s="34">
        <v>0.1</v>
      </c>
      <c r="P6" s="34">
        <v>786</v>
      </c>
      <c r="Q6" s="6"/>
    </row>
    <row r="7" spans="1:17" x14ac:dyDescent="0.25">
      <c r="A7" s="32" t="s">
        <v>7</v>
      </c>
      <c r="B7" s="30">
        <v>1007</v>
      </c>
      <c r="C7" s="33">
        <f t="shared" si="0"/>
        <v>63.952333664349553</v>
      </c>
      <c r="D7" s="33">
        <f>(E7+F7+P7)*100/B7</f>
        <v>94.836146971201586</v>
      </c>
      <c r="E7" s="34">
        <v>142</v>
      </c>
      <c r="F7" s="34">
        <v>502</v>
      </c>
      <c r="G7" s="34">
        <v>52</v>
      </c>
      <c r="H7" s="34">
        <v>0</v>
      </c>
      <c r="I7" s="34">
        <v>0</v>
      </c>
      <c r="J7" s="34">
        <v>0</v>
      </c>
      <c r="K7" s="34">
        <v>9309</v>
      </c>
      <c r="L7" s="34">
        <v>9309</v>
      </c>
      <c r="M7" s="33">
        <f t="shared" ref="M7:M30" si="1">L7/K7*100</f>
        <v>100</v>
      </c>
      <c r="N7" s="34">
        <f t="shared" ref="N7:N30" si="2">K7-L7</f>
        <v>0</v>
      </c>
      <c r="O7" s="33">
        <f t="shared" ref="O7:O30" si="3">N7/K7*100</f>
        <v>0</v>
      </c>
      <c r="P7" s="34">
        <v>311</v>
      </c>
    </row>
    <row r="8" spans="1:17" x14ac:dyDescent="0.25">
      <c r="A8" s="39" t="s">
        <v>8</v>
      </c>
      <c r="B8" s="38">
        <v>771</v>
      </c>
      <c r="C8" s="33">
        <f t="shared" si="0"/>
        <v>50.194552529182879</v>
      </c>
      <c r="D8" s="33">
        <f>(E8+F8+P8)*100/B8</f>
        <v>99.610894941634243</v>
      </c>
      <c r="E8" s="34">
        <v>63</v>
      </c>
      <c r="F8" s="34">
        <v>324</v>
      </c>
      <c r="G8" s="34">
        <v>1</v>
      </c>
      <c r="H8" s="34">
        <v>3</v>
      </c>
      <c r="I8" s="34">
        <v>0</v>
      </c>
      <c r="J8" s="34">
        <v>1</v>
      </c>
      <c r="K8" s="34">
        <v>12904</v>
      </c>
      <c r="L8" s="34">
        <v>12676</v>
      </c>
      <c r="M8" s="33">
        <v>98.2</v>
      </c>
      <c r="N8" s="34">
        <v>228</v>
      </c>
      <c r="O8" s="33">
        <v>1.8</v>
      </c>
      <c r="P8" s="34">
        <v>381</v>
      </c>
    </row>
    <row r="9" spans="1:17" x14ac:dyDescent="0.25">
      <c r="A9" s="32" t="s">
        <v>9</v>
      </c>
      <c r="B9" s="36">
        <v>855</v>
      </c>
      <c r="C9" s="33">
        <f t="shared" si="0"/>
        <v>50.760233918128655</v>
      </c>
      <c r="D9" s="33">
        <f>(E9+F9+P9)*100/B9</f>
        <v>98.830409356725141</v>
      </c>
      <c r="E9" s="34">
        <v>81</v>
      </c>
      <c r="F9" s="34">
        <v>353</v>
      </c>
      <c r="G9" s="34">
        <v>102</v>
      </c>
      <c r="H9" s="34">
        <v>5</v>
      </c>
      <c r="I9" s="34">
        <v>0</v>
      </c>
      <c r="J9" s="34">
        <v>0</v>
      </c>
      <c r="K9" s="34">
        <v>4560</v>
      </c>
      <c r="L9" s="34">
        <v>4560</v>
      </c>
      <c r="M9" s="33">
        <f t="shared" si="1"/>
        <v>100</v>
      </c>
      <c r="N9" s="34">
        <f t="shared" si="2"/>
        <v>0</v>
      </c>
      <c r="O9" s="33">
        <f t="shared" si="3"/>
        <v>0</v>
      </c>
      <c r="P9" s="34">
        <v>411</v>
      </c>
    </row>
    <row r="10" spans="1:17" x14ac:dyDescent="0.25">
      <c r="A10" s="32" t="s">
        <v>10</v>
      </c>
      <c r="B10" s="30">
        <v>1356</v>
      </c>
      <c r="C10" s="33">
        <f t="shared" si="0"/>
        <v>51.327433628318587</v>
      </c>
      <c r="D10" s="34">
        <v>100</v>
      </c>
      <c r="E10" s="34">
        <v>119</v>
      </c>
      <c r="F10" s="34">
        <v>577</v>
      </c>
      <c r="G10" s="34">
        <v>45</v>
      </c>
      <c r="H10" s="34">
        <v>0</v>
      </c>
      <c r="I10" s="34">
        <v>0</v>
      </c>
      <c r="J10" s="34">
        <v>0</v>
      </c>
      <c r="K10" s="34">
        <v>16705</v>
      </c>
      <c r="L10" s="34">
        <v>16641</v>
      </c>
      <c r="M10" s="33">
        <f t="shared" si="1"/>
        <v>99.616881173301408</v>
      </c>
      <c r="N10" s="34">
        <f t="shared" si="2"/>
        <v>64</v>
      </c>
      <c r="O10" s="33">
        <f t="shared" si="3"/>
        <v>0.38311882669859321</v>
      </c>
      <c r="P10" s="34">
        <v>660</v>
      </c>
    </row>
    <row r="11" spans="1:17" x14ac:dyDescent="0.25">
      <c r="A11" s="32" t="s">
        <v>11</v>
      </c>
      <c r="B11" s="38">
        <v>335</v>
      </c>
      <c r="C11" s="33">
        <f t="shared" si="0"/>
        <v>60</v>
      </c>
      <c r="D11" s="33">
        <f t="shared" ref="D11:D30" si="4">(E11+F11+P11)*100/B11</f>
        <v>113.43283582089552</v>
      </c>
      <c r="E11" s="34">
        <v>41</v>
      </c>
      <c r="F11" s="34">
        <v>160</v>
      </c>
      <c r="G11" s="34">
        <v>6</v>
      </c>
      <c r="H11" s="34">
        <v>0</v>
      </c>
      <c r="I11" s="34">
        <v>0</v>
      </c>
      <c r="J11" s="34">
        <v>0</v>
      </c>
      <c r="K11" s="34">
        <v>2167</v>
      </c>
      <c r="L11" s="34">
        <v>2122</v>
      </c>
      <c r="M11" s="33">
        <f t="shared" si="1"/>
        <v>97.92339640055377</v>
      </c>
      <c r="N11" s="34">
        <f t="shared" si="2"/>
        <v>45</v>
      </c>
      <c r="O11" s="33">
        <f t="shared" si="3"/>
        <v>2.0766035994462388</v>
      </c>
      <c r="P11" s="34">
        <v>179</v>
      </c>
    </row>
    <row r="12" spans="1:17" x14ac:dyDescent="0.25">
      <c r="A12" s="32" t="s">
        <v>12</v>
      </c>
      <c r="B12" s="30">
        <v>577</v>
      </c>
      <c r="C12" s="33">
        <f t="shared" si="0"/>
        <v>51.299826689774697</v>
      </c>
      <c r="D12" s="33">
        <f t="shared" si="4"/>
        <v>94.800693240901211</v>
      </c>
      <c r="E12" s="34">
        <v>69</v>
      </c>
      <c r="F12" s="34">
        <v>227</v>
      </c>
      <c r="G12" s="34">
        <v>28</v>
      </c>
      <c r="H12" s="34">
        <v>2</v>
      </c>
      <c r="I12" s="34">
        <v>0</v>
      </c>
      <c r="J12" s="34">
        <v>0</v>
      </c>
      <c r="K12" s="34">
        <v>244</v>
      </c>
      <c r="L12" s="34">
        <v>244</v>
      </c>
      <c r="M12" s="33">
        <f t="shared" si="1"/>
        <v>100</v>
      </c>
      <c r="N12" s="34">
        <f t="shared" si="2"/>
        <v>0</v>
      </c>
      <c r="O12" s="33">
        <f t="shared" si="3"/>
        <v>0</v>
      </c>
      <c r="P12" s="34">
        <v>251</v>
      </c>
    </row>
    <row r="13" spans="1:17" x14ac:dyDescent="0.25">
      <c r="A13" s="32" t="s">
        <v>13</v>
      </c>
      <c r="B13" s="38">
        <v>386</v>
      </c>
      <c r="C13" s="33">
        <f t="shared" si="0"/>
        <v>52.072538860103627</v>
      </c>
      <c r="D13" s="33">
        <f t="shared" si="4"/>
        <v>98.445595854922274</v>
      </c>
      <c r="E13" s="34">
        <v>41</v>
      </c>
      <c r="F13" s="34">
        <v>160</v>
      </c>
      <c r="G13" s="34">
        <v>6</v>
      </c>
      <c r="H13" s="34">
        <v>0</v>
      </c>
      <c r="I13" s="34">
        <v>0</v>
      </c>
      <c r="J13" s="34">
        <v>0</v>
      </c>
      <c r="K13" s="34">
        <v>2167</v>
      </c>
      <c r="L13" s="34">
        <v>2122</v>
      </c>
      <c r="M13" s="33">
        <f t="shared" si="1"/>
        <v>97.92339640055377</v>
      </c>
      <c r="N13" s="34">
        <f t="shared" si="2"/>
        <v>45</v>
      </c>
      <c r="O13" s="33">
        <f t="shared" si="3"/>
        <v>2.0766035994462388</v>
      </c>
      <c r="P13" s="34">
        <v>179</v>
      </c>
    </row>
    <row r="14" spans="1:17" x14ac:dyDescent="0.25">
      <c r="A14" s="39" t="s">
        <v>14</v>
      </c>
      <c r="B14" s="30">
        <v>880</v>
      </c>
      <c r="C14" s="33">
        <f t="shared" si="0"/>
        <v>44.659090909090907</v>
      </c>
      <c r="D14" s="33">
        <f t="shared" si="4"/>
        <v>99.204545454545453</v>
      </c>
      <c r="E14" s="34">
        <v>78</v>
      </c>
      <c r="F14" s="34">
        <v>315</v>
      </c>
      <c r="G14" s="34">
        <v>33</v>
      </c>
      <c r="H14" s="34">
        <v>7</v>
      </c>
      <c r="I14" s="34">
        <v>6</v>
      </c>
      <c r="J14" s="34">
        <v>4</v>
      </c>
      <c r="K14" s="34">
        <v>10804</v>
      </c>
      <c r="L14" s="34">
        <v>10730</v>
      </c>
      <c r="M14" s="34">
        <v>99</v>
      </c>
      <c r="N14" s="34">
        <v>74</v>
      </c>
      <c r="O14" s="34">
        <v>1</v>
      </c>
      <c r="P14" s="34">
        <v>480</v>
      </c>
    </row>
    <row r="15" spans="1:17" x14ac:dyDescent="0.25">
      <c r="A15" s="32" t="s">
        <v>15</v>
      </c>
      <c r="B15" s="30">
        <v>784</v>
      </c>
      <c r="C15" s="33">
        <f t="shared" si="0"/>
        <v>54.719387755102041</v>
      </c>
      <c r="D15" s="33">
        <f t="shared" si="4"/>
        <v>99.872448979591837</v>
      </c>
      <c r="E15" s="34">
        <v>127</v>
      </c>
      <c r="F15" s="34">
        <v>302</v>
      </c>
      <c r="G15" s="34">
        <v>10</v>
      </c>
      <c r="H15" s="34">
        <v>1</v>
      </c>
      <c r="I15" s="34">
        <v>1</v>
      </c>
      <c r="J15" s="34">
        <v>0</v>
      </c>
      <c r="K15" s="34">
        <v>5261</v>
      </c>
      <c r="L15" s="34">
        <v>5261</v>
      </c>
      <c r="M15" s="33">
        <f t="shared" si="1"/>
        <v>100</v>
      </c>
      <c r="N15" s="34">
        <f t="shared" si="2"/>
        <v>0</v>
      </c>
      <c r="O15" s="33">
        <f t="shared" si="3"/>
        <v>0</v>
      </c>
      <c r="P15" s="34">
        <v>354</v>
      </c>
    </row>
    <row r="16" spans="1:17" x14ac:dyDescent="0.25">
      <c r="A16" s="32" t="s">
        <v>16</v>
      </c>
      <c r="B16" s="30">
        <v>1284</v>
      </c>
      <c r="C16" s="33">
        <f t="shared" si="0"/>
        <v>55.140186915887853</v>
      </c>
      <c r="D16" s="33">
        <f t="shared" si="4"/>
        <v>99.688473520249218</v>
      </c>
      <c r="E16" s="34">
        <v>88</v>
      </c>
      <c r="F16" s="34">
        <v>620</v>
      </c>
      <c r="G16" s="34">
        <v>41</v>
      </c>
      <c r="H16" s="34">
        <v>4</v>
      </c>
      <c r="I16" s="34">
        <v>0</v>
      </c>
      <c r="J16" s="34">
        <v>0</v>
      </c>
      <c r="K16" s="34">
        <v>15943</v>
      </c>
      <c r="L16" s="34">
        <v>15943</v>
      </c>
      <c r="M16" s="33">
        <f t="shared" si="1"/>
        <v>100</v>
      </c>
      <c r="N16" s="34">
        <f t="shared" si="2"/>
        <v>0</v>
      </c>
      <c r="O16" s="33">
        <f t="shared" si="3"/>
        <v>0</v>
      </c>
      <c r="P16" s="34">
        <v>572</v>
      </c>
    </row>
    <row r="17" spans="1:16" x14ac:dyDescent="0.25">
      <c r="A17" s="39" t="s">
        <v>17</v>
      </c>
      <c r="B17" s="30">
        <v>882</v>
      </c>
      <c r="C17" s="33">
        <f t="shared" si="0"/>
        <v>53.854875283446709</v>
      </c>
      <c r="D17" s="33">
        <f t="shared" si="4"/>
        <v>100</v>
      </c>
      <c r="E17" s="34">
        <v>122</v>
      </c>
      <c r="F17" s="34">
        <v>353</v>
      </c>
      <c r="G17" s="34">
        <v>9</v>
      </c>
      <c r="H17" s="34">
        <v>0</v>
      </c>
      <c r="I17" s="34">
        <v>0</v>
      </c>
      <c r="J17" s="34">
        <v>0</v>
      </c>
      <c r="K17" s="34">
        <v>4632</v>
      </c>
      <c r="L17" s="34">
        <v>3112</v>
      </c>
      <c r="M17" s="34"/>
      <c r="N17" s="34">
        <v>1542</v>
      </c>
      <c r="O17" s="34"/>
      <c r="P17" s="34">
        <f t="shared" ref="P17" si="5">B17-E17-F17-H17</f>
        <v>407</v>
      </c>
    </row>
    <row r="18" spans="1:16" x14ac:dyDescent="0.25">
      <c r="A18" s="32" t="s">
        <v>31</v>
      </c>
      <c r="B18" s="38">
        <v>96</v>
      </c>
      <c r="C18" s="33">
        <f t="shared" si="0"/>
        <v>59.375</v>
      </c>
      <c r="D18" s="33">
        <f t="shared" si="4"/>
        <v>103.125</v>
      </c>
      <c r="E18" s="34">
        <v>19</v>
      </c>
      <c r="F18" s="34">
        <v>38</v>
      </c>
      <c r="G18" s="34">
        <v>0</v>
      </c>
      <c r="H18" s="34">
        <v>0</v>
      </c>
      <c r="I18" s="34">
        <v>0</v>
      </c>
      <c r="J18" s="34">
        <v>0</v>
      </c>
      <c r="K18" s="34">
        <v>28</v>
      </c>
      <c r="L18" s="34">
        <v>28</v>
      </c>
      <c r="M18" s="33">
        <f t="shared" si="1"/>
        <v>100</v>
      </c>
      <c r="N18" s="34">
        <f t="shared" si="2"/>
        <v>0</v>
      </c>
      <c r="O18" s="33">
        <f t="shared" si="3"/>
        <v>0</v>
      </c>
      <c r="P18" s="34">
        <v>42</v>
      </c>
    </row>
    <row r="19" spans="1:16" x14ac:dyDescent="0.25">
      <c r="A19" s="32" t="s">
        <v>18</v>
      </c>
      <c r="B19" s="30">
        <v>891</v>
      </c>
      <c r="C19" s="33">
        <f t="shared" si="0"/>
        <v>56.341189674523008</v>
      </c>
      <c r="D19" s="33">
        <f t="shared" si="4"/>
        <v>99.775533108866441</v>
      </c>
      <c r="E19" s="34">
        <v>87</v>
      </c>
      <c r="F19" s="34">
        <v>415</v>
      </c>
      <c r="G19" s="34">
        <v>6</v>
      </c>
      <c r="H19" s="34">
        <v>2</v>
      </c>
      <c r="I19" s="34">
        <v>0</v>
      </c>
      <c r="J19" s="34">
        <v>0</v>
      </c>
      <c r="K19" s="34">
        <v>4718</v>
      </c>
      <c r="L19" s="34">
        <v>4636</v>
      </c>
      <c r="M19" s="33">
        <f t="shared" si="1"/>
        <v>98.261975413310722</v>
      </c>
      <c r="N19" s="34">
        <f t="shared" si="2"/>
        <v>82</v>
      </c>
      <c r="O19" s="33">
        <f t="shared" si="3"/>
        <v>1.7380245866892752</v>
      </c>
      <c r="P19" s="34">
        <v>387</v>
      </c>
    </row>
    <row r="20" spans="1:16" x14ac:dyDescent="0.25">
      <c r="A20" s="32" t="s">
        <v>19</v>
      </c>
      <c r="B20" s="30">
        <v>1563</v>
      </c>
      <c r="C20" s="33">
        <f t="shared" si="0"/>
        <v>53.742802303262955</v>
      </c>
      <c r="D20" s="33">
        <f t="shared" si="4"/>
        <v>95.201535508637235</v>
      </c>
      <c r="E20" s="34">
        <v>166</v>
      </c>
      <c r="F20" s="34">
        <v>674</v>
      </c>
      <c r="G20" s="34">
        <v>73</v>
      </c>
      <c r="H20" s="34">
        <v>0</v>
      </c>
      <c r="I20" s="34">
        <v>0</v>
      </c>
      <c r="J20" s="34">
        <v>2</v>
      </c>
      <c r="K20" s="34">
        <v>14323</v>
      </c>
      <c r="L20" s="34">
        <v>14186</v>
      </c>
      <c r="M20" s="33">
        <f t="shared" si="1"/>
        <v>99.043496474202328</v>
      </c>
      <c r="N20" s="34">
        <f t="shared" si="2"/>
        <v>137</v>
      </c>
      <c r="O20" s="33">
        <f t="shared" si="3"/>
        <v>0.95650352579766817</v>
      </c>
      <c r="P20" s="34">
        <v>648</v>
      </c>
    </row>
    <row r="21" spans="1:16" x14ac:dyDescent="0.25">
      <c r="A21" s="39" t="s">
        <v>20</v>
      </c>
      <c r="B21" s="30">
        <v>1253</v>
      </c>
      <c r="C21" s="33">
        <f t="shared" si="0"/>
        <v>52.194732641660018</v>
      </c>
      <c r="D21" s="33">
        <f t="shared" si="4"/>
        <v>100</v>
      </c>
      <c r="E21" s="34">
        <v>116</v>
      </c>
      <c r="F21" s="34">
        <v>538</v>
      </c>
      <c r="G21" s="34">
        <v>20</v>
      </c>
      <c r="H21" s="34">
        <v>0</v>
      </c>
      <c r="I21" s="34">
        <v>0</v>
      </c>
      <c r="J21" s="34">
        <v>0</v>
      </c>
      <c r="K21" s="34">
        <v>9754</v>
      </c>
      <c r="L21" s="34">
        <v>9742</v>
      </c>
      <c r="M21" s="34">
        <v>99.8</v>
      </c>
      <c r="N21" s="34">
        <v>12</v>
      </c>
      <c r="O21" s="34">
        <v>0.2</v>
      </c>
      <c r="P21" s="34">
        <v>599</v>
      </c>
    </row>
    <row r="22" spans="1:16" x14ac:dyDescent="0.25">
      <c r="A22" s="39" t="s">
        <v>21</v>
      </c>
      <c r="B22" s="30">
        <v>1020</v>
      </c>
      <c r="C22" s="33">
        <f t="shared" si="0"/>
        <v>56.078431372549019</v>
      </c>
      <c r="D22" s="33">
        <f t="shared" si="4"/>
        <v>100</v>
      </c>
      <c r="E22" s="34">
        <v>123</v>
      </c>
      <c r="F22" s="34">
        <v>449</v>
      </c>
      <c r="G22" s="34">
        <v>20</v>
      </c>
      <c r="H22" s="34">
        <v>0</v>
      </c>
      <c r="I22" s="34">
        <v>0</v>
      </c>
      <c r="J22" s="34">
        <v>0</v>
      </c>
      <c r="K22" s="34">
        <v>0</v>
      </c>
      <c r="L22" s="34">
        <v>8084</v>
      </c>
      <c r="M22" s="34">
        <v>8084</v>
      </c>
      <c r="N22" s="34"/>
      <c r="O22" s="34"/>
      <c r="P22" s="37">
        <v>448</v>
      </c>
    </row>
    <row r="23" spans="1:16" x14ac:dyDescent="0.25">
      <c r="A23" s="39" t="s">
        <v>22</v>
      </c>
      <c r="B23" s="30">
        <v>966</v>
      </c>
      <c r="C23" s="33">
        <f t="shared" si="0"/>
        <v>53.830227743271223</v>
      </c>
      <c r="D23" s="33">
        <f t="shared" si="4"/>
        <v>100</v>
      </c>
      <c r="E23" s="34">
        <v>75</v>
      </c>
      <c r="F23" s="34">
        <v>445</v>
      </c>
      <c r="G23" s="34">
        <v>16</v>
      </c>
      <c r="H23" s="34">
        <v>0</v>
      </c>
      <c r="I23" s="34">
        <v>0</v>
      </c>
      <c r="J23" s="34">
        <v>0</v>
      </c>
      <c r="K23" s="34">
        <v>7462</v>
      </c>
      <c r="L23" s="34">
        <v>7462</v>
      </c>
      <c r="M23" s="34">
        <v>100</v>
      </c>
      <c r="N23" s="34">
        <v>0</v>
      </c>
      <c r="O23" s="34">
        <v>0</v>
      </c>
      <c r="P23" s="34">
        <v>446</v>
      </c>
    </row>
    <row r="24" spans="1:16" x14ac:dyDescent="0.25">
      <c r="A24" s="29" t="s">
        <v>30</v>
      </c>
      <c r="B24" s="30">
        <v>194</v>
      </c>
      <c r="C24" s="33">
        <f t="shared" si="0"/>
        <v>51.546391752577321</v>
      </c>
      <c r="D24" s="33">
        <f t="shared" si="4"/>
        <v>100</v>
      </c>
      <c r="E24" s="34">
        <v>20</v>
      </c>
      <c r="F24" s="34">
        <v>80</v>
      </c>
      <c r="G24" s="34">
        <v>1</v>
      </c>
      <c r="H24" s="34">
        <v>0</v>
      </c>
      <c r="I24" s="34">
        <v>0</v>
      </c>
      <c r="J24" s="34">
        <v>0</v>
      </c>
      <c r="K24" s="34">
        <v>730</v>
      </c>
      <c r="L24" s="34">
        <v>632</v>
      </c>
      <c r="M24" s="33">
        <f t="shared" si="1"/>
        <v>86.575342465753423</v>
      </c>
      <c r="N24" s="34">
        <f t="shared" si="2"/>
        <v>98</v>
      </c>
      <c r="O24" s="33">
        <f t="shared" si="3"/>
        <v>13.424657534246576</v>
      </c>
      <c r="P24" s="34">
        <v>94</v>
      </c>
    </row>
    <row r="25" spans="1:16" x14ac:dyDescent="0.25">
      <c r="A25" s="39" t="s">
        <v>23</v>
      </c>
      <c r="B25" s="30">
        <v>898</v>
      </c>
      <c r="C25" s="33">
        <f t="shared" si="0"/>
        <v>56.904231625835187</v>
      </c>
      <c r="D25" s="33">
        <f t="shared" si="4"/>
        <v>100</v>
      </c>
      <c r="E25" s="34">
        <v>129</v>
      </c>
      <c r="F25" s="34">
        <v>382</v>
      </c>
      <c r="G25" s="34">
        <v>0</v>
      </c>
      <c r="H25" s="34">
        <v>0</v>
      </c>
      <c r="I25" s="34">
        <v>0</v>
      </c>
      <c r="J25" s="34">
        <v>0</v>
      </c>
      <c r="K25" s="34">
        <v>6815</v>
      </c>
      <c r="L25" s="34">
        <v>5571</v>
      </c>
      <c r="M25" s="33">
        <f t="shared" si="1"/>
        <v>81.746148202494496</v>
      </c>
      <c r="N25" s="34">
        <f t="shared" si="2"/>
        <v>1244</v>
      </c>
      <c r="O25" s="33">
        <f t="shared" si="3"/>
        <v>18.253851797505501</v>
      </c>
      <c r="P25" s="34">
        <v>387</v>
      </c>
    </row>
    <row r="26" spans="1:16" x14ac:dyDescent="0.25">
      <c r="A26" s="32" t="s">
        <v>24</v>
      </c>
      <c r="B26" s="30">
        <v>440</v>
      </c>
      <c r="C26" s="33">
        <f t="shared" si="0"/>
        <v>57.954545454545453</v>
      </c>
      <c r="D26" s="33">
        <f t="shared" si="4"/>
        <v>100</v>
      </c>
      <c r="E26" s="34">
        <v>75</v>
      </c>
      <c r="F26" s="34">
        <v>180</v>
      </c>
      <c r="G26" s="34">
        <v>9</v>
      </c>
      <c r="H26" s="34">
        <v>0</v>
      </c>
      <c r="I26" s="34">
        <v>0</v>
      </c>
      <c r="J26" s="34">
        <v>0</v>
      </c>
      <c r="K26" s="34">
        <v>1486</v>
      </c>
      <c r="L26" s="34">
        <v>1373</v>
      </c>
      <c r="M26" s="33">
        <f t="shared" si="1"/>
        <v>92.395693135935403</v>
      </c>
      <c r="N26" s="34">
        <f t="shared" si="2"/>
        <v>113</v>
      </c>
      <c r="O26" s="33">
        <f t="shared" si="3"/>
        <v>7.6043068640646023</v>
      </c>
      <c r="P26" s="34">
        <v>185</v>
      </c>
    </row>
    <row r="27" spans="1:16" x14ac:dyDescent="0.25">
      <c r="A27" s="32" t="s">
        <v>25</v>
      </c>
      <c r="B27" s="38">
        <v>580</v>
      </c>
      <c r="C27" s="33">
        <f t="shared" si="0"/>
        <v>64.65517241379311</v>
      </c>
      <c r="D27" s="33">
        <f t="shared" si="4"/>
        <v>100</v>
      </c>
      <c r="E27" s="35">
        <v>81</v>
      </c>
      <c r="F27" s="35">
        <v>294</v>
      </c>
      <c r="G27" s="35">
        <v>0</v>
      </c>
      <c r="H27" s="35">
        <v>0</v>
      </c>
      <c r="I27" s="35">
        <v>0</v>
      </c>
      <c r="J27" s="35">
        <v>0</v>
      </c>
      <c r="K27" s="35">
        <v>1247</v>
      </c>
      <c r="L27" s="35">
        <v>1247</v>
      </c>
      <c r="M27" s="33">
        <f t="shared" si="1"/>
        <v>100</v>
      </c>
      <c r="N27" s="34">
        <f t="shared" si="2"/>
        <v>0</v>
      </c>
      <c r="O27" s="33">
        <f t="shared" si="3"/>
        <v>0</v>
      </c>
      <c r="P27" s="35">
        <v>205</v>
      </c>
    </row>
    <row r="28" spans="1:16" x14ac:dyDescent="0.25">
      <c r="A28" s="32" t="s">
        <v>26</v>
      </c>
      <c r="B28" s="30">
        <v>303</v>
      </c>
      <c r="C28" s="33">
        <f t="shared" si="0"/>
        <v>53.465346534653463</v>
      </c>
      <c r="D28" s="33">
        <f t="shared" si="4"/>
        <v>97.029702970297024</v>
      </c>
      <c r="E28" s="34">
        <v>18</v>
      </c>
      <c r="F28" s="34">
        <v>144</v>
      </c>
      <c r="G28" s="34">
        <v>12</v>
      </c>
      <c r="H28" s="34">
        <v>9</v>
      </c>
      <c r="I28" s="34">
        <v>1</v>
      </c>
      <c r="J28" s="34">
        <v>0</v>
      </c>
      <c r="K28" s="34">
        <v>2655</v>
      </c>
      <c r="L28" s="34">
        <v>2655</v>
      </c>
      <c r="M28" s="33">
        <f t="shared" si="1"/>
        <v>100</v>
      </c>
      <c r="N28" s="34">
        <f t="shared" si="2"/>
        <v>0</v>
      </c>
      <c r="O28" s="33">
        <f t="shared" si="3"/>
        <v>0</v>
      </c>
      <c r="P28" s="34">
        <v>132</v>
      </c>
    </row>
    <row r="29" spans="1:16" x14ac:dyDescent="0.25">
      <c r="A29" s="32" t="s">
        <v>40</v>
      </c>
      <c r="B29" s="30">
        <v>795</v>
      </c>
      <c r="C29" s="33">
        <f t="shared" si="0"/>
        <v>76.981132075471692</v>
      </c>
      <c r="D29" s="33">
        <f t="shared" si="4"/>
        <v>94.591194968553452</v>
      </c>
      <c r="E29" s="34">
        <v>167</v>
      </c>
      <c r="F29" s="34">
        <v>445</v>
      </c>
      <c r="G29" s="34">
        <v>43</v>
      </c>
      <c r="H29" s="34">
        <v>0</v>
      </c>
      <c r="I29" s="34">
        <v>0</v>
      </c>
      <c r="J29" s="34">
        <v>0</v>
      </c>
      <c r="K29" s="34">
        <v>5309</v>
      </c>
      <c r="L29" s="34">
        <v>5309</v>
      </c>
      <c r="M29" s="33">
        <f t="shared" si="1"/>
        <v>100</v>
      </c>
      <c r="N29" s="34">
        <f t="shared" si="2"/>
        <v>0</v>
      </c>
      <c r="O29" s="33">
        <f t="shared" si="3"/>
        <v>0</v>
      </c>
      <c r="P29" s="34">
        <v>140</v>
      </c>
    </row>
    <row r="30" spans="1:16" x14ac:dyDescent="0.25">
      <c r="A30" s="32" t="s">
        <v>27</v>
      </c>
      <c r="B30" s="30">
        <f>SUM(B5:B29)</f>
        <v>21270</v>
      </c>
      <c r="C30" s="16">
        <f t="shared" si="0"/>
        <v>54.955336154207806</v>
      </c>
      <c r="D30" s="16">
        <f t="shared" si="4"/>
        <v>99.826046074283028</v>
      </c>
      <c r="E30" s="30">
        <f t="shared" ref="E30:L30" si="6">SUM(E5:E29)</f>
        <v>2354</v>
      </c>
      <c r="F30" s="30">
        <f t="shared" si="6"/>
        <v>9335</v>
      </c>
      <c r="G30" s="30">
        <f t="shared" si="6"/>
        <v>586</v>
      </c>
      <c r="H30" s="30">
        <f t="shared" si="6"/>
        <v>37</v>
      </c>
      <c r="I30" s="30">
        <f t="shared" si="6"/>
        <v>11</v>
      </c>
      <c r="J30" s="30">
        <f t="shared" si="6"/>
        <v>8</v>
      </c>
      <c r="K30" s="30">
        <f t="shared" si="6"/>
        <v>179148</v>
      </c>
      <c r="L30" s="30">
        <f t="shared" si="6"/>
        <v>183550</v>
      </c>
      <c r="M30" s="33">
        <f t="shared" si="1"/>
        <v>102.45718623707771</v>
      </c>
      <c r="N30" s="34">
        <f t="shared" si="2"/>
        <v>-4402</v>
      </c>
      <c r="O30" s="33">
        <f t="shared" si="3"/>
        <v>-2.4571862370777233</v>
      </c>
      <c r="P30" s="30">
        <f>B30-E30-F30-H30</f>
        <v>9544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0"/>
  <sheetViews>
    <sheetView tabSelected="1" workbookViewId="0">
      <selection activeCell="AA21" sqref="AA21"/>
    </sheetView>
  </sheetViews>
  <sheetFormatPr defaultRowHeight="15" x14ac:dyDescent="0.25"/>
  <cols>
    <col min="1" max="1" width="13.140625" style="31" customWidth="1"/>
    <col min="2" max="8" width="9.140625" style="31"/>
    <col min="9" max="9" width="10.85546875" style="31" customWidth="1"/>
    <col min="10" max="16384" width="9.140625" style="31"/>
  </cols>
  <sheetData>
    <row r="3" spans="1:17" x14ac:dyDescent="0.25">
      <c r="A3" s="25"/>
      <c r="B3" s="26" t="s">
        <v>45</v>
      </c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  <c r="P3" s="25"/>
    </row>
    <row r="4" spans="1:17" ht="45" customHeight="1" x14ac:dyDescent="0.25">
      <c r="A4" s="20" t="s">
        <v>0</v>
      </c>
      <c r="B4" s="21" t="s">
        <v>32</v>
      </c>
      <c r="C4" s="21" t="s">
        <v>33</v>
      </c>
      <c r="D4" s="21" t="s">
        <v>34</v>
      </c>
      <c r="E4" s="21" t="s">
        <v>1</v>
      </c>
      <c r="F4" s="21">
        <v>4</v>
      </c>
      <c r="G4" s="21" t="s">
        <v>2</v>
      </c>
      <c r="H4" s="21" t="s">
        <v>3</v>
      </c>
      <c r="I4" s="21" t="s">
        <v>28</v>
      </c>
      <c r="J4" s="21" t="s">
        <v>39</v>
      </c>
      <c r="K4" s="21" t="s">
        <v>29</v>
      </c>
      <c r="L4" s="22" t="s">
        <v>35</v>
      </c>
      <c r="M4" s="23" t="s">
        <v>36</v>
      </c>
      <c r="N4" s="24" t="s">
        <v>4</v>
      </c>
      <c r="O4" s="24" t="s">
        <v>37</v>
      </c>
      <c r="P4" s="27" t="s">
        <v>38</v>
      </c>
      <c r="Q4" s="6"/>
    </row>
    <row r="5" spans="1:17" x14ac:dyDescent="0.25">
      <c r="A5" s="32" t="s">
        <v>5</v>
      </c>
      <c r="B5" s="41">
        <v>1891</v>
      </c>
      <c r="C5" s="56">
        <f t="shared" ref="C5:C15" si="0">(E5+F5)*100/B5</f>
        <v>61.396086726599684</v>
      </c>
      <c r="D5" s="56">
        <f t="shared" ref="D5:D30" si="1">(E5+F5+P5)*100/B5</f>
        <v>99.894235854045476</v>
      </c>
      <c r="E5" s="42">
        <v>239</v>
      </c>
      <c r="F5" s="42">
        <v>922</v>
      </c>
      <c r="G5" s="42">
        <v>60</v>
      </c>
      <c r="H5" s="42">
        <v>2</v>
      </c>
      <c r="I5" s="42">
        <v>0</v>
      </c>
      <c r="J5" s="42">
        <v>0</v>
      </c>
      <c r="K5" s="42">
        <v>23721</v>
      </c>
      <c r="L5" s="42">
        <v>23721</v>
      </c>
      <c r="M5" s="40">
        <v>100</v>
      </c>
      <c r="N5" s="42">
        <v>23721</v>
      </c>
      <c r="O5" s="40">
        <v>100</v>
      </c>
      <c r="P5" s="42">
        <v>728</v>
      </c>
      <c r="Q5" s="6"/>
    </row>
    <row r="6" spans="1:17" x14ac:dyDescent="0.25">
      <c r="A6" s="39" t="s">
        <v>6</v>
      </c>
      <c r="B6" s="43">
        <v>1918</v>
      </c>
      <c r="C6" s="56">
        <f t="shared" si="0"/>
        <v>54.431699687174138</v>
      </c>
      <c r="D6" s="56">
        <f t="shared" si="1"/>
        <v>99.635036496350367</v>
      </c>
      <c r="E6" s="45">
        <v>256</v>
      </c>
      <c r="F6" s="45">
        <v>788</v>
      </c>
      <c r="G6" s="45">
        <v>21</v>
      </c>
      <c r="H6" s="45">
        <v>7</v>
      </c>
      <c r="I6" s="45">
        <v>3</v>
      </c>
      <c r="J6" s="45"/>
      <c r="K6" s="45">
        <v>33119</v>
      </c>
      <c r="L6" s="45">
        <v>32913</v>
      </c>
      <c r="M6" s="44">
        <v>99.378000543494664</v>
      </c>
      <c r="N6" s="45">
        <v>206</v>
      </c>
      <c r="O6" s="44">
        <v>0.62199945650532928</v>
      </c>
      <c r="P6" s="45">
        <v>867</v>
      </c>
      <c r="Q6" s="6"/>
    </row>
    <row r="7" spans="1:17" x14ac:dyDescent="0.25">
      <c r="A7" s="32" t="s">
        <v>7</v>
      </c>
      <c r="B7" s="30">
        <v>1133</v>
      </c>
      <c r="C7" s="56">
        <f t="shared" si="0"/>
        <v>68.049426301853487</v>
      </c>
      <c r="D7" s="56">
        <f t="shared" si="1"/>
        <v>94.174757281553397</v>
      </c>
      <c r="E7" s="34">
        <v>208</v>
      </c>
      <c r="F7" s="34">
        <v>563</v>
      </c>
      <c r="G7" s="34">
        <v>66</v>
      </c>
      <c r="H7" s="34">
        <v>0</v>
      </c>
      <c r="I7" s="34">
        <v>0</v>
      </c>
      <c r="J7" s="34">
        <v>0</v>
      </c>
      <c r="K7" s="34">
        <v>9915</v>
      </c>
      <c r="L7" s="34">
        <v>9915</v>
      </c>
      <c r="M7" s="33">
        <v>100</v>
      </c>
      <c r="N7" s="34">
        <v>0</v>
      </c>
      <c r="O7" s="33">
        <v>0</v>
      </c>
      <c r="P7" s="34">
        <v>296</v>
      </c>
    </row>
    <row r="8" spans="1:17" x14ac:dyDescent="0.25">
      <c r="A8" s="39" t="s">
        <v>8</v>
      </c>
      <c r="B8" s="38">
        <v>969</v>
      </c>
      <c r="C8" s="56">
        <f t="shared" si="0"/>
        <v>50.980392156862742</v>
      </c>
      <c r="D8" s="56">
        <f t="shared" si="1"/>
        <v>99.277605779153774</v>
      </c>
      <c r="E8" s="34">
        <v>80</v>
      </c>
      <c r="F8" s="34">
        <v>414</v>
      </c>
      <c r="G8" s="34">
        <v>4</v>
      </c>
      <c r="H8" s="34">
        <v>7</v>
      </c>
      <c r="I8" s="34">
        <v>0</v>
      </c>
      <c r="J8" s="34">
        <v>1</v>
      </c>
      <c r="K8" s="34">
        <v>16039</v>
      </c>
      <c r="L8" s="34">
        <v>15780</v>
      </c>
      <c r="M8" s="33">
        <v>98.4</v>
      </c>
      <c r="N8" s="34">
        <v>259</v>
      </c>
      <c r="O8" s="33">
        <v>1.6</v>
      </c>
      <c r="P8" s="34">
        <v>468</v>
      </c>
    </row>
    <row r="9" spans="1:17" x14ac:dyDescent="0.25">
      <c r="A9" s="32" t="s">
        <v>9</v>
      </c>
      <c r="B9" s="60">
        <v>962</v>
      </c>
      <c r="C9" s="61">
        <f t="shared" si="0"/>
        <v>59.667359667359669</v>
      </c>
      <c r="D9" s="61">
        <f t="shared" si="1"/>
        <v>99.792099792099791</v>
      </c>
      <c r="E9" s="62">
        <v>143</v>
      </c>
      <c r="F9" s="62">
        <v>431</v>
      </c>
      <c r="G9" s="62">
        <v>101</v>
      </c>
      <c r="H9" s="62">
        <v>2</v>
      </c>
      <c r="I9" s="62">
        <v>0</v>
      </c>
      <c r="J9" s="62">
        <v>0</v>
      </c>
      <c r="K9" s="62">
        <v>9524</v>
      </c>
      <c r="L9" s="62">
        <v>9524</v>
      </c>
      <c r="M9" s="61">
        <v>100</v>
      </c>
      <c r="N9" s="62">
        <v>0</v>
      </c>
      <c r="O9" s="61">
        <v>0</v>
      </c>
      <c r="P9" s="62">
        <v>386</v>
      </c>
    </row>
    <row r="10" spans="1:17" x14ac:dyDescent="0.25">
      <c r="A10" s="32" t="s">
        <v>10</v>
      </c>
      <c r="B10" s="60">
        <v>1544</v>
      </c>
      <c r="C10" s="61">
        <f t="shared" si="0"/>
        <v>54.274611398963728</v>
      </c>
      <c r="D10" s="61">
        <f t="shared" si="1"/>
        <v>100</v>
      </c>
      <c r="E10" s="62">
        <v>170</v>
      </c>
      <c r="F10" s="62">
        <v>668</v>
      </c>
      <c r="G10" s="62">
        <v>55</v>
      </c>
      <c r="H10" s="62">
        <v>0</v>
      </c>
      <c r="I10" s="62">
        <v>0</v>
      </c>
      <c r="J10" s="62">
        <v>0</v>
      </c>
      <c r="K10" s="62">
        <v>19493</v>
      </c>
      <c r="L10" s="62">
        <v>19493</v>
      </c>
      <c r="M10" s="61">
        <v>100</v>
      </c>
      <c r="N10" s="62">
        <v>0</v>
      </c>
      <c r="O10" s="61">
        <v>0</v>
      </c>
      <c r="P10" s="62">
        <v>706</v>
      </c>
    </row>
    <row r="11" spans="1:17" x14ac:dyDescent="0.25">
      <c r="A11" s="32" t="s">
        <v>11</v>
      </c>
      <c r="B11" s="60">
        <v>379</v>
      </c>
      <c r="C11" s="61">
        <f t="shared" si="0"/>
        <v>55.4089709762533</v>
      </c>
      <c r="D11" s="61">
        <f t="shared" si="1"/>
        <v>100</v>
      </c>
      <c r="E11" s="62">
        <v>46</v>
      </c>
      <c r="F11" s="62">
        <v>164</v>
      </c>
      <c r="G11" s="62">
        <v>7</v>
      </c>
      <c r="H11" s="62">
        <v>0</v>
      </c>
      <c r="I11" s="62">
        <v>1</v>
      </c>
      <c r="J11" s="62">
        <v>0</v>
      </c>
      <c r="K11" s="62">
        <v>2970</v>
      </c>
      <c r="L11" s="62">
        <v>2957</v>
      </c>
      <c r="M11" s="61">
        <v>99.6</v>
      </c>
      <c r="N11" s="62">
        <v>13</v>
      </c>
      <c r="O11" s="61">
        <v>0.4</v>
      </c>
      <c r="P11" s="62">
        <v>169</v>
      </c>
    </row>
    <row r="12" spans="1:17" x14ac:dyDescent="0.25">
      <c r="A12" s="32" t="s">
        <v>12</v>
      </c>
      <c r="B12" s="60">
        <v>669</v>
      </c>
      <c r="C12" s="61">
        <f t="shared" si="0"/>
        <v>54.409566517189837</v>
      </c>
      <c r="D12" s="61">
        <f t="shared" si="1"/>
        <v>99.701046337817644</v>
      </c>
      <c r="E12" s="60">
        <v>102</v>
      </c>
      <c r="F12" s="60">
        <v>262</v>
      </c>
      <c r="G12" s="60">
        <v>35</v>
      </c>
      <c r="H12" s="60">
        <v>2</v>
      </c>
      <c r="I12" s="60">
        <v>0</v>
      </c>
      <c r="J12" s="60">
        <v>0</v>
      </c>
      <c r="K12" s="60">
        <v>155</v>
      </c>
      <c r="L12" s="60">
        <v>155</v>
      </c>
      <c r="M12" s="61">
        <v>100</v>
      </c>
      <c r="N12" s="62">
        <v>0</v>
      </c>
      <c r="O12" s="61">
        <v>0</v>
      </c>
      <c r="P12" s="60">
        <v>303</v>
      </c>
    </row>
    <row r="13" spans="1:17" x14ac:dyDescent="0.25">
      <c r="A13" s="32" t="s">
        <v>13</v>
      </c>
      <c r="B13" s="60">
        <v>445</v>
      </c>
      <c r="C13" s="61">
        <f t="shared" si="0"/>
        <v>54.831460674157306</v>
      </c>
      <c r="D13" s="61">
        <f t="shared" si="1"/>
        <v>100.2247191011236</v>
      </c>
      <c r="E13" s="62">
        <v>63</v>
      </c>
      <c r="F13" s="62">
        <v>181</v>
      </c>
      <c r="G13" s="62">
        <v>15</v>
      </c>
      <c r="H13" s="62">
        <v>0</v>
      </c>
      <c r="I13" s="62">
        <v>0</v>
      </c>
      <c r="J13" s="62">
        <v>0</v>
      </c>
      <c r="K13" s="62">
        <v>2885</v>
      </c>
      <c r="L13" s="62">
        <v>2820</v>
      </c>
      <c r="M13" s="61">
        <v>97.7</v>
      </c>
      <c r="N13" s="62">
        <v>65</v>
      </c>
      <c r="O13" s="61">
        <v>2.2999999999999998</v>
      </c>
      <c r="P13" s="62">
        <v>202</v>
      </c>
    </row>
    <row r="14" spans="1:17" x14ac:dyDescent="0.25">
      <c r="A14" s="39" t="s">
        <v>14</v>
      </c>
      <c r="B14" s="60">
        <v>1022</v>
      </c>
      <c r="C14" s="61">
        <f t="shared" si="0"/>
        <v>48.532289628180038</v>
      </c>
      <c r="D14" s="61">
        <f t="shared" si="1"/>
        <v>97.064579256360076</v>
      </c>
      <c r="E14" s="62">
        <v>111</v>
      </c>
      <c r="F14" s="62">
        <v>385</v>
      </c>
      <c r="G14" s="62">
        <v>24</v>
      </c>
      <c r="H14" s="62">
        <v>2</v>
      </c>
      <c r="I14" s="62">
        <v>4</v>
      </c>
      <c r="J14" s="62">
        <v>0</v>
      </c>
      <c r="K14" s="62">
        <v>12906</v>
      </c>
      <c r="L14" s="62">
        <v>12647</v>
      </c>
      <c r="M14" s="61">
        <v>97.993181465984819</v>
      </c>
      <c r="N14" s="62">
        <v>259</v>
      </c>
      <c r="O14" s="61">
        <v>2.0068185340151867</v>
      </c>
      <c r="P14" s="62">
        <v>496</v>
      </c>
    </row>
    <row r="15" spans="1:17" x14ac:dyDescent="0.25">
      <c r="A15" s="32" t="s">
        <v>15</v>
      </c>
      <c r="B15" s="60">
        <v>901</v>
      </c>
      <c r="C15" s="61">
        <f t="shared" si="0"/>
        <v>58.157602663706989</v>
      </c>
      <c r="D15" s="61">
        <v>100</v>
      </c>
      <c r="E15" s="62">
        <v>164</v>
      </c>
      <c r="F15" s="62">
        <v>360</v>
      </c>
      <c r="G15" s="62">
        <v>5</v>
      </c>
      <c r="H15" s="62">
        <v>0</v>
      </c>
      <c r="I15" s="62">
        <v>1</v>
      </c>
      <c r="J15" s="62">
        <v>0</v>
      </c>
      <c r="K15" s="62">
        <v>6199</v>
      </c>
      <c r="L15" s="62">
        <v>6199</v>
      </c>
      <c r="M15" s="61">
        <v>100</v>
      </c>
      <c r="N15" s="62">
        <v>0</v>
      </c>
      <c r="O15" s="61">
        <v>0</v>
      </c>
      <c r="P15" s="62">
        <v>377</v>
      </c>
    </row>
    <row r="16" spans="1:17" x14ac:dyDescent="0.25">
      <c r="A16" s="32" t="s">
        <v>16</v>
      </c>
      <c r="B16" s="60">
        <v>1480</v>
      </c>
      <c r="C16" s="61">
        <v>58.4</v>
      </c>
      <c r="D16" s="61">
        <v>99.8</v>
      </c>
      <c r="E16" s="62">
        <v>138</v>
      </c>
      <c r="F16" s="62">
        <v>727</v>
      </c>
      <c r="G16" s="62">
        <v>47</v>
      </c>
      <c r="H16" s="62">
        <v>3</v>
      </c>
      <c r="I16" s="62">
        <v>9</v>
      </c>
      <c r="J16" s="62">
        <v>0</v>
      </c>
      <c r="K16" s="62">
        <v>19745</v>
      </c>
      <c r="L16" s="62">
        <v>19745</v>
      </c>
      <c r="M16" s="61">
        <v>100</v>
      </c>
      <c r="N16" s="62">
        <v>0</v>
      </c>
      <c r="O16" s="61">
        <v>0</v>
      </c>
      <c r="P16" s="62">
        <v>612</v>
      </c>
    </row>
    <row r="17" spans="1:16" x14ac:dyDescent="0.25">
      <c r="A17" s="39" t="s">
        <v>17</v>
      </c>
      <c r="B17" s="60">
        <v>1027</v>
      </c>
      <c r="C17" s="61">
        <f t="shared" ref="C17:C30" si="2">(E17+F17)*100/B17</f>
        <v>53.164556962025316</v>
      </c>
      <c r="D17" s="61">
        <f t="shared" si="1"/>
        <v>99.707887049659206</v>
      </c>
      <c r="E17" s="62">
        <v>140</v>
      </c>
      <c r="F17" s="62">
        <v>406</v>
      </c>
      <c r="G17" s="62">
        <v>5</v>
      </c>
      <c r="H17" s="62">
        <v>3</v>
      </c>
      <c r="I17" s="62">
        <v>0</v>
      </c>
      <c r="J17" s="62">
        <v>0</v>
      </c>
      <c r="K17" s="62">
        <v>2646</v>
      </c>
      <c r="L17" s="62">
        <v>2338</v>
      </c>
      <c r="M17" s="61">
        <v>88.359788359788354</v>
      </c>
      <c r="N17" s="62">
        <v>2646</v>
      </c>
      <c r="O17" s="61">
        <v>100</v>
      </c>
      <c r="P17" s="62">
        <v>478</v>
      </c>
    </row>
    <row r="18" spans="1:16" x14ac:dyDescent="0.25">
      <c r="A18" s="32" t="s">
        <v>31</v>
      </c>
      <c r="B18" s="60">
        <v>109</v>
      </c>
      <c r="C18" s="61">
        <f t="shared" si="2"/>
        <v>61.467889908256879</v>
      </c>
      <c r="D18" s="61">
        <f t="shared" si="1"/>
        <v>100</v>
      </c>
      <c r="E18" s="62">
        <v>24</v>
      </c>
      <c r="F18" s="62">
        <v>43</v>
      </c>
      <c r="G18" s="62">
        <v>0</v>
      </c>
      <c r="H18" s="62">
        <v>0</v>
      </c>
      <c r="I18" s="62">
        <v>0</v>
      </c>
      <c r="J18" s="62">
        <v>0</v>
      </c>
      <c r="K18" s="62">
        <v>1047</v>
      </c>
      <c r="L18" s="62">
        <v>1047</v>
      </c>
      <c r="M18" s="61">
        <v>100</v>
      </c>
      <c r="N18" s="62">
        <v>0</v>
      </c>
      <c r="O18" s="61">
        <v>0</v>
      </c>
      <c r="P18" s="62">
        <v>42</v>
      </c>
    </row>
    <row r="19" spans="1:16" x14ac:dyDescent="0.25">
      <c r="A19" s="32" t="s">
        <v>18</v>
      </c>
      <c r="B19" s="60">
        <v>1055</v>
      </c>
      <c r="C19" s="61">
        <f t="shared" si="2"/>
        <v>60.189573459715639</v>
      </c>
      <c r="D19" s="61">
        <f t="shared" si="1"/>
        <v>100</v>
      </c>
      <c r="E19" s="62">
        <v>136</v>
      </c>
      <c r="F19" s="62">
        <v>499</v>
      </c>
      <c r="G19" s="62">
        <v>13</v>
      </c>
      <c r="H19" s="62">
        <v>0</v>
      </c>
      <c r="I19" s="62">
        <v>0</v>
      </c>
      <c r="J19" s="62">
        <v>0</v>
      </c>
      <c r="K19" s="62">
        <v>6937</v>
      </c>
      <c r="L19" s="62">
        <v>6937</v>
      </c>
      <c r="M19" s="61">
        <v>100</v>
      </c>
      <c r="N19" s="62">
        <v>0</v>
      </c>
      <c r="O19" s="61">
        <v>0</v>
      </c>
      <c r="P19" s="62">
        <v>420</v>
      </c>
    </row>
    <row r="20" spans="1:16" x14ac:dyDescent="0.25">
      <c r="A20" s="32" t="s">
        <v>19</v>
      </c>
      <c r="B20" s="60">
        <v>1897</v>
      </c>
      <c r="C20" s="61">
        <f t="shared" si="2"/>
        <v>58.40801265155509</v>
      </c>
      <c r="D20" s="61">
        <f t="shared" si="1"/>
        <v>95.782814971006857</v>
      </c>
      <c r="E20" s="62">
        <v>213</v>
      </c>
      <c r="F20" s="62">
        <v>895</v>
      </c>
      <c r="G20" s="62">
        <v>80</v>
      </c>
      <c r="H20" s="62">
        <v>0</v>
      </c>
      <c r="I20" s="62">
        <v>0</v>
      </c>
      <c r="J20" s="62">
        <v>1</v>
      </c>
      <c r="K20" s="62">
        <v>14517</v>
      </c>
      <c r="L20" s="62">
        <v>14421</v>
      </c>
      <c r="M20" s="61">
        <f>L20/K20*100</f>
        <v>99.33870634428601</v>
      </c>
      <c r="N20" s="62">
        <v>96</v>
      </c>
      <c r="O20" s="61">
        <f>N20/K20*100</f>
        <v>0.66129365571399057</v>
      </c>
      <c r="P20" s="62">
        <v>709</v>
      </c>
    </row>
    <row r="21" spans="1:16" x14ac:dyDescent="0.25">
      <c r="A21" s="39" t="s">
        <v>20</v>
      </c>
      <c r="B21" s="60">
        <v>1459</v>
      </c>
      <c r="C21" s="61">
        <f t="shared" si="2"/>
        <v>54.489376285126802</v>
      </c>
      <c r="D21" s="61">
        <f t="shared" si="1"/>
        <v>100</v>
      </c>
      <c r="E21" s="62">
        <v>172</v>
      </c>
      <c r="F21" s="62">
        <v>623</v>
      </c>
      <c r="G21" s="62">
        <v>29</v>
      </c>
      <c r="H21" s="62">
        <v>0</v>
      </c>
      <c r="I21" s="62">
        <v>0</v>
      </c>
      <c r="J21" s="62">
        <v>1</v>
      </c>
      <c r="K21" s="62">
        <v>14426</v>
      </c>
      <c r="L21" s="62">
        <v>14073</v>
      </c>
      <c r="M21" s="61">
        <f>L21/K21*100</f>
        <v>97.553029252738114</v>
      </c>
      <c r="N21" s="62">
        <v>353</v>
      </c>
      <c r="O21" s="61">
        <f>N21/K21*100</f>
        <v>2.4469707472618882</v>
      </c>
      <c r="P21" s="62">
        <v>664</v>
      </c>
    </row>
    <row r="22" spans="1:16" x14ac:dyDescent="0.25">
      <c r="A22" s="39" t="s">
        <v>21</v>
      </c>
      <c r="B22" s="60">
        <v>1192</v>
      </c>
      <c r="C22" s="61">
        <f t="shared" si="2"/>
        <v>58.557046979865774</v>
      </c>
      <c r="D22" s="61">
        <f t="shared" si="1"/>
        <v>100</v>
      </c>
      <c r="E22" s="60">
        <v>168</v>
      </c>
      <c r="F22" s="60">
        <v>530</v>
      </c>
      <c r="G22" s="60">
        <v>28</v>
      </c>
      <c r="H22" s="60">
        <v>0</v>
      </c>
      <c r="I22" s="60">
        <v>0</v>
      </c>
      <c r="J22" s="60">
        <v>0</v>
      </c>
      <c r="K22" s="60">
        <v>9290</v>
      </c>
      <c r="L22" s="60">
        <v>9290</v>
      </c>
      <c r="M22" s="61">
        <v>100</v>
      </c>
      <c r="N22" s="62">
        <v>0</v>
      </c>
      <c r="O22" s="61">
        <v>0</v>
      </c>
      <c r="P22" s="60">
        <v>494</v>
      </c>
    </row>
    <row r="23" spans="1:16" x14ac:dyDescent="0.25">
      <c r="A23" s="39" t="s">
        <v>22</v>
      </c>
      <c r="B23" s="60">
        <v>1224</v>
      </c>
      <c r="C23" s="61">
        <f t="shared" si="2"/>
        <v>56.454248366013069</v>
      </c>
      <c r="D23" s="61">
        <f t="shared" si="1"/>
        <v>99.91830065359477</v>
      </c>
      <c r="E23" s="62">
        <v>134</v>
      </c>
      <c r="F23" s="62">
        <v>557</v>
      </c>
      <c r="G23" s="62">
        <v>12</v>
      </c>
      <c r="H23" s="62">
        <v>1</v>
      </c>
      <c r="I23" s="62">
        <v>1</v>
      </c>
      <c r="J23" s="62">
        <v>0</v>
      </c>
      <c r="K23" s="62">
        <v>10225</v>
      </c>
      <c r="L23" s="62">
        <v>10184</v>
      </c>
      <c r="M23" s="61">
        <v>99.599022004889974</v>
      </c>
      <c r="N23" s="62">
        <v>41</v>
      </c>
      <c r="O23" s="61">
        <v>0.40097799511002441</v>
      </c>
      <c r="P23" s="62">
        <v>532</v>
      </c>
    </row>
    <row r="24" spans="1:16" x14ac:dyDescent="0.25">
      <c r="A24" s="29" t="s">
        <v>30</v>
      </c>
      <c r="B24" s="60">
        <v>233</v>
      </c>
      <c r="C24" s="61">
        <f t="shared" si="2"/>
        <v>54.077253218884117</v>
      </c>
      <c r="D24" s="61">
        <f t="shared" si="1"/>
        <v>100</v>
      </c>
      <c r="E24" s="62">
        <v>29</v>
      </c>
      <c r="F24" s="62">
        <v>97</v>
      </c>
      <c r="G24" s="62">
        <v>2</v>
      </c>
      <c r="H24" s="62">
        <v>0</v>
      </c>
      <c r="I24" s="62">
        <v>0</v>
      </c>
      <c r="J24" s="62">
        <v>0</v>
      </c>
      <c r="K24" s="62">
        <v>1362</v>
      </c>
      <c r="L24" s="62">
        <v>1280</v>
      </c>
      <c r="M24" s="61">
        <f t="shared" ref="M24" si="3">L24/K24*100</f>
        <v>93.979441997063134</v>
      </c>
      <c r="N24" s="62">
        <v>72</v>
      </c>
      <c r="O24" s="61">
        <f t="shared" ref="O24" si="4">N24/K24*100</f>
        <v>5.286343612334802</v>
      </c>
      <c r="P24" s="62">
        <v>107</v>
      </c>
    </row>
    <row r="25" spans="1:16" x14ac:dyDescent="0.25">
      <c r="A25" s="39" t="s">
        <v>23</v>
      </c>
      <c r="B25" s="60">
        <v>1044</v>
      </c>
      <c r="C25" s="61">
        <f t="shared" si="2"/>
        <v>58.524904214559385</v>
      </c>
      <c r="D25" s="61">
        <f t="shared" si="1"/>
        <v>100.19157088122606</v>
      </c>
      <c r="E25" s="62">
        <v>168</v>
      </c>
      <c r="F25" s="62">
        <v>443</v>
      </c>
      <c r="G25" s="62">
        <v>10</v>
      </c>
      <c r="H25" s="62">
        <v>0</v>
      </c>
      <c r="I25" s="62">
        <v>0</v>
      </c>
      <c r="J25" s="62">
        <v>0</v>
      </c>
      <c r="K25" s="62">
        <v>7461</v>
      </c>
      <c r="L25" s="62">
        <v>6509</v>
      </c>
      <c r="M25" s="61">
        <f t="shared" ref="M25" si="5">L25/K25*100</f>
        <v>87.240316311486396</v>
      </c>
      <c r="N25" s="62">
        <v>6509</v>
      </c>
      <c r="O25" s="61">
        <f t="shared" ref="O25" si="6">N25/K25*100</f>
        <v>87.240316311486396</v>
      </c>
      <c r="P25" s="62">
        <v>435</v>
      </c>
    </row>
    <row r="26" spans="1:16" x14ac:dyDescent="0.25">
      <c r="A26" s="32" t="s">
        <v>24</v>
      </c>
      <c r="B26" s="60">
        <v>502</v>
      </c>
      <c r="C26" s="61">
        <f t="shared" si="2"/>
        <v>58.964143426294818</v>
      </c>
      <c r="D26" s="61">
        <f t="shared" si="1"/>
        <v>100</v>
      </c>
      <c r="E26" s="62">
        <v>89</v>
      </c>
      <c r="F26" s="62">
        <v>207</v>
      </c>
      <c r="G26" s="62">
        <v>12</v>
      </c>
      <c r="H26" s="62">
        <v>0</v>
      </c>
      <c r="I26" s="62">
        <v>0</v>
      </c>
      <c r="J26" s="62">
        <v>0</v>
      </c>
      <c r="K26" s="62">
        <v>1520</v>
      </c>
      <c r="L26" s="62">
        <v>1466</v>
      </c>
      <c r="M26" s="61">
        <v>96.4</v>
      </c>
      <c r="N26" s="62">
        <v>54</v>
      </c>
      <c r="O26" s="61">
        <v>3.6</v>
      </c>
      <c r="P26" s="62">
        <v>206</v>
      </c>
    </row>
    <row r="27" spans="1:16" x14ac:dyDescent="0.25">
      <c r="A27" s="32" t="s">
        <v>25</v>
      </c>
      <c r="B27" s="52">
        <v>661</v>
      </c>
      <c r="C27" s="56">
        <f t="shared" si="2"/>
        <v>64.901664145234491</v>
      </c>
      <c r="D27" s="56">
        <f t="shared" si="1"/>
        <v>100</v>
      </c>
      <c r="E27" s="51">
        <v>106</v>
      </c>
      <c r="F27" s="51">
        <v>323</v>
      </c>
      <c r="G27" s="51">
        <v>1</v>
      </c>
      <c r="H27" s="51">
        <v>0</v>
      </c>
      <c r="I27" s="51">
        <v>0</v>
      </c>
      <c r="J27" s="51">
        <v>0</v>
      </c>
      <c r="K27" s="51">
        <v>1757</v>
      </c>
      <c r="L27" s="51">
        <v>1749</v>
      </c>
      <c r="M27" s="49">
        <v>99.544678429140575</v>
      </c>
      <c r="N27" s="50">
        <v>8</v>
      </c>
      <c r="O27" s="49">
        <v>0.45532157085941949</v>
      </c>
      <c r="P27" s="51">
        <v>232</v>
      </c>
    </row>
    <row r="28" spans="1:16" x14ac:dyDescent="0.25">
      <c r="A28" s="32" t="s">
        <v>26</v>
      </c>
      <c r="B28" s="46">
        <v>300</v>
      </c>
      <c r="C28" s="56">
        <f t="shared" si="2"/>
        <v>61.666666666666664</v>
      </c>
      <c r="D28" s="56">
        <f t="shared" si="1"/>
        <v>100</v>
      </c>
      <c r="E28" s="48">
        <v>21</v>
      </c>
      <c r="F28" s="48">
        <v>164</v>
      </c>
      <c r="G28" s="48">
        <v>13</v>
      </c>
      <c r="H28" s="48">
        <v>4</v>
      </c>
      <c r="I28" s="48">
        <v>0</v>
      </c>
      <c r="J28" s="48">
        <v>0</v>
      </c>
      <c r="K28" s="48">
        <v>3593</v>
      </c>
      <c r="L28" s="48">
        <v>3593</v>
      </c>
      <c r="M28" s="47">
        <v>100</v>
      </c>
      <c r="N28" s="48">
        <v>0</v>
      </c>
      <c r="O28" s="47">
        <v>0</v>
      </c>
      <c r="P28" s="48">
        <v>115</v>
      </c>
    </row>
    <row r="29" spans="1:16" x14ac:dyDescent="0.25">
      <c r="A29" s="32" t="s">
        <v>40</v>
      </c>
      <c r="B29" s="55">
        <v>898</v>
      </c>
      <c r="C29" s="56">
        <f t="shared" si="2"/>
        <v>72.048997772828514</v>
      </c>
      <c r="D29" s="56">
        <f t="shared" si="1"/>
        <v>100</v>
      </c>
      <c r="E29" s="55">
        <v>177</v>
      </c>
      <c r="F29" s="55">
        <v>470</v>
      </c>
      <c r="G29" s="55">
        <v>59</v>
      </c>
      <c r="H29" s="55">
        <v>0</v>
      </c>
      <c r="I29" s="55">
        <v>0</v>
      </c>
      <c r="J29" s="55">
        <v>0</v>
      </c>
      <c r="K29" s="55">
        <v>4143</v>
      </c>
      <c r="L29" s="55">
        <v>4143</v>
      </c>
      <c r="M29" s="56">
        <v>100</v>
      </c>
      <c r="N29" s="54">
        <v>0</v>
      </c>
      <c r="O29" s="56">
        <v>0</v>
      </c>
      <c r="P29" s="55">
        <v>251</v>
      </c>
    </row>
    <row r="30" spans="1:16" x14ac:dyDescent="0.25">
      <c r="A30" s="32" t="s">
        <v>27</v>
      </c>
      <c r="B30" s="30">
        <f>SUM(B5:B29)</f>
        <v>24914</v>
      </c>
      <c r="C30" s="56">
        <f t="shared" si="2"/>
        <v>57.875090310668703</v>
      </c>
      <c r="D30" s="56">
        <f t="shared" si="1"/>
        <v>99.86754435257285</v>
      </c>
      <c r="E30" s="30">
        <f t="shared" ref="E30:L30" si="7">SUM(E5:E29)</f>
        <v>3297</v>
      </c>
      <c r="F30" s="30">
        <f t="shared" si="7"/>
        <v>11122</v>
      </c>
      <c r="G30" s="30">
        <f t="shared" si="7"/>
        <v>704</v>
      </c>
      <c r="H30" s="30">
        <f t="shared" si="7"/>
        <v>33</v>
      </c>
      <c r="I30" s="30">
        <f t="shared" si="7"/>
        <v>19</v>
      </c>
      <c r="J30" s="30">
        <f t="shared" si="7"/>
        <v>3</v>
      </c>
      <c r="K30" s="30">
        <f t="shared" si="7"/>
        <v>235595</v>
      </c>
      <c r="L30" s="30">
        <f t="shared" si="7"/>
        <v>232899</v>
      </c>
      <c r="M30" s="33">
        <f t="shared" ref="M30" si="8">L30/K30*100</f>
        <v>98.855663320528876</v>
      </c>
      <c r="N30" s="34">
        <f t="shared" ref="N30" si="9">K30-L30</f>
        <v>2696</v>
      </c>
      <c r="O30" s="33">
        <f t="shared" ref="O30" si="10">N30/K30*100</f>
        <v>1.1443366794711263</v>
      </c>
      <c r="P30" s="30">
        <f>B30-E30-F30-H30</f>
        <v>10462</v>
      </c>
    </row>
  </sheetData>
  <pageMargins left="0.7" right="0.7" top="0.75" bottom="0.75" header="0.3" footer="0.3"/>
  <pageSetup paperSize="9" scale="86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0"/>
  <sheetViews>
    <sheetView workbookViewId="0">
      <selection activeCell="J34" sqref="J34"/>
    </sheetView>
  </sheetViews>
  <sheetFormatPr defaultRowHeight="15" x14ac:dyDescent="0.25"/>
  <cols>
    <col min="1" max="1" width="13.140625" style="31" customWidth="1"/>
    <col min="2" max="8" width="9.140625" style="31"/>
    <col min="9" max="9" width="10.85546875" style="31" customWidth="1"/>
    <col min="10" max="16384" width="9.140625" style="31"/>
  </cols>
  <sheetData>
    <row r="3" spans="1:17" x14ac:dyDescent="0.25">
      <c r="A3" s="25"/>
      <c r="B3" s="26" t="s">
        <v>46</v>
      </c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  <c r="P3" s="25"/>
    </row>
    <row r="4" spans="1:17" ht="45" customHeight="1" x14ac:dyDescent="0.25">
      <c r="A4" s="20" t="s">
        <v>0</v>
      </c>
      <c r="B4" s="21" t="s">
        <v>32</v>
      </c>
      <c r="C4" s="21" t="s">
        <v>33</v>
      </c>
      <c r="D4" s="21" t="s">
        <v>34</v>
      </c>
      <c r="E4" s="21" t="s">
        <v>1</v>
      </c>
      <c r="F4" s="21">
        <v>4</v>
      </c>
      <c r="G4" s="21" t="s">
        <v>2</v>
      </c>
      <c r="H4" s="21" t="s">
        <v>3</v>
      </c>
      <c r="I4" s="21" t="s">
        <v>28</v>
      </c>
      <c r="J4" s="21" t="s">
        <v>39</v>
      </c>
      <c r="K4" s="21" t="s">
        <v>29</v>
      </c>
      <c r="L4" s="22" t="s">
        <v>35</v>
      </c>
      <c r="M4" s="23" t="s">
        <v>36</v>
      </c>
      <c r="N4" s="24" t="s">
        <v>4</v>
      </c>
      <c r="O4" s="24" t="s">
        <v>37</v>
      </c>
      <c r="P4" s="27" t="s">
        <v>38</v>
      </c>
      <c r="Q4" s="6"/>
    </row>
    <row r="5" spans="1:17" x14ac:dyDescent="0.25">
      <c r="A5" s="32" t="s">
        <v>5</v>
      </c>
      <c r="B5" s="30">
        <v>1891</v>
      </c>
      <c r="C5" s="33">
        <v>61.4</v>
      </c>
      <c r="D5" s="33">
        <v>99.9</v>
      </c>
      <c r="E5" s="34">
        <v>239</v>
      </c>
      <c r="F5" s="34">
        <v>922</v>
      </c>
      <c r="G5" s="34">
        <v>60</v>
      </c>
      <c r="H5" s="34">
        <v>2</v>
      </c>
      <c r="I5" s="34">
        <v>0</v>
      </c>
      <c r="J5" s="34">
        <v>0</v>
      </c>
      <c r="K5" s="34">
        <v>23721</v>
      </c>
      <c r="L5" s="34">
        <v>23721</v>
      </c>
      <c r="M5" s="33">
        <v>100</v>
      </c>
      <c r="N5" s="34">
        <v>23721</v>
      </c>
      <c r="O5" s="33">
        <v>100</v>
      </c>
      <c r="P5" s="34">
        <v>728</v>
      </c>
      <c r="Q5" s="6"/>
    </row>
    <row r="6" spans="1:17" x14ac:dyDescent="0.25">
      <c r="A6" s="39" t="s">
        <v>6</v>
      </c>
      <c r="B6" s="30">
        <v>1877</v>
      </c>
      <c r="C6" s="33">
        <v>55.3</v>
      </c>
      <c r="D6" s="33">
        <v>99.8</v>
      </c>
      <c r="E6" s="34">
        <v>256</v>
      </c>
      <c r="F6" s="34">
        <v>782</v>
      </c>
      <c r="G6" s="34">
        <v>20</v>
      </c>
      <c r="H6" s="34">
        <v>3</v>
      </c>
      <c r="I6" s="34">
        <v>3</v>
      </c>
      <c r="J6" s="34"/>
      <c r="K6" s="34">
        <v>32334</v>
      </c>
      <c r="L6" s="34">
        <v>32128</v>
      </c>
      <c r="M6" s="33">
        <v>99.4</v>
      </c>
      <c r="N6" s="34">
        <v>206</v>
      </c>
      <c r="O6" s="33">
        <v>0.6</v>
      </c>
      <c r="P6" s="34">
        <v>836</v>
      </c>
      <c r="Q6" s="6"/>
    </row>
    <row r="7" spans="1:17" x14ac:dyDescent="0.25">
      <c r="A7" s="32" t="s">
        <v>7</v>
      </c>
      <c r="B7" s="30">
        <v>1133</v>
      </c>
      <c r="C7" s="33">
        <v>68</v>
      </c>
      <c r="D7" s="33">
        <v>100</v>
      </c>
      <c r="E7" s="34">
        <v>208</v>
      </c>
      <c r="F7" s="34">
        <v>563</v>
      </c>
      <c r="G7" s="34">
        <v>66</v>
      </c>
      <c r="H7" s="34">
        <v>0</v>
      </c>
      <c r="I7" s="34">
        <v>0</v>
      </c>
      <c r="J7" s="34">
        <v>0</v>
      </c>
      <c r="K7" s="34">
        <v>9915</v>
      </c>
      <c r="L7" s="34">
        <v>9915</v>
      </c>
      <c r="M7" s="33">
        <v>100</v>
      </c>
      <c r="N7" s="34">
        <v>0</v>
      </c>
      <c r="O7" s="33">
        <v>0</v>
      </c>
      <c r="P7" s="34">
        <v>296</v>
      </c>
    </row>
    <row r="8" spans="1:17" x14ac:dyDescent="0.25">
      <c r="A8" s="39" t="s">
        <v>8</v>
      </c>
      <c r="B8" s="38">
        <v>892</v>
      </c>
      <c r="C8" s="33">
        <v>55.4</v>
      </c>
      <c r="D8" s="33">
        <v>99.7</v>
      </c>
      <c r="E8" s="34">
        <v>80</v>
      </c>
      <c r="F8" s="34">
        <v>413</v>
      </c>
      <c r="G8" s="34">
        <v>4</v>
      </c>
      <c r="H8" s="34">
        <v>3</v>
      </c>
      <c r="I8" s="34">
        <v>0</v>
      </c>
      <c r="J8" s="34">
        <v>1</v>
      </c>
      <c r="K8" s="34">
        <v>14904</v>
      </c>
      <c r="L8" s="34">
        <v>14645</v>
      </c>
      <c r="M8" s="33">
        <v>98.3</v>
      </c>
      <c r="N8" s="34">
        <v>259</v>
      </c>
      <c r="O8" s="33">
        <v>1.7</v>
      </c>
      <c r="P8" s="34">
        <v>395</v>
      </c>
    </row>
    <row r="9" spans="1:17" x14ac:dyDescent="0.25">
      <c r="A9" s="32" t="s">
        <v>9</v>
      </c>
      <c r="B9" s="36">
        <v>962</v>
      </c>
      <c r="C9" s="33">
        <v>59.7</v>
      </c>
      <c r="D9" s="33">
        <v>99.8</v>
      </c>
      <c r="E9" s="34">
        <v>143</v>
      </c>
      <c r="F9" s="34">
        <v>431</v>
      </c>
      <c r="G9" s="34">
        <v>101</v>
      </c>
      <c r="H9" s="34">
        <v>2</v>
      </c>
      <c r="I9" s="34">
        <v>0</v>
      </c>
      <c r="J9" s="34">
        <v>0</v>
      </c>
      <c r="K9" s="34">
        <v>9524</v>
      </c>
      <c r="L9" s="34">
        <v>9524</v>
      </c>
      <c r="M9" s="33">
        <v>100</v>
      </c>
      <c r="N9" s="34">
        <v>0</v>
      </c>
      <c r="O9" s="33">
        <v>0</v>
      </c>
      <c r="P9" s="34">
        <v>386</v>
      </c>
    </row>
    <row r="10" spans="1:17" x14ac:dyDescent="0.25">
      <c r="A10" s="32" t="s">
        <v>10</v>
      </c>
      <c r="B10" s="30">
        <v>1544</v>
      </c>
      <c r="C10" s="33">
        <v>54.3</v>
      </c>
      <c r="D10" s="33">
        <v>100</v>
      </c>
      <c r="E10" s="34">
        <v>170</v>
      </c>
      <c r="F10" s="34">
        <v>668</v>
      </c>
      <c r="G10" s="34">
        <v>55</v>
      </c>
      <c r="H10" s="34">
        <v>0</v>
      </c>
      <c r="I10" s="34">
        <v>0</v>
      </c>
      <c r="J10" s="34">
        <v>0</v>
      </c>
      <c r="K10" s="34">
        <v>19493</v>
      </c>
      <c r="L10" s="34">
        <v>19493</v>
      </c>
      <c r="M10" s="33">
        <v>100</v>
      </c>
      <c r="N10" s="34"/>
      <c r="O10" s="33">
        <v>0</v>
      </c>
      <c r="P10" s="34">
        <v>706</v>
      </c>
    </row>
    <row r="11" spans="1:17" x14ac:dyDescent="0.25">
      <c r="A11" s="32" t="s">
        <v>11</v>
      </c>
      <c r="B11" s="53">
        <v>379</v>
      </c>
      <c r="C11" s="59">
        <f t="shared" ref="C11:C12" si="0">(E11+F11)*100/B11</f>
        <v>55.4089709762533</v>
      </c>
      <c r="D11" s="59">
        <f t="shared" ref="D11:D12" si="1">(E11+F11+P11)*100/B11</f>
        <v>100</v>
      </c>
      <c r="E11" s="57">
        <v>46</v>
      </c>
      <c r="F11" s="57">
        <v>164</v>
      </c>
      <c r="G11" s="57">
        <v>7</v>
      </c>
      <c r="H11" s="57">
        <v>0</v>
      </c>
      <c r="I11" s="57">
        <v>1</v>
      </c>
      <c r="J11" s="57">
        <v>0</v>
      </c>
      <c r="K11" s="57">
        <v>2970</v>
      </c>
      <c r="L11" s="57">
        <v>2957</v>
      </c>
      <c r="M11" s="59">
        <v>99.6</v>
      </c>
      <c r="N11" s="57">
        <v>13</v>
      </c>
      <c r="O11" s="59">
        <v>0.4</v>
      </c>
      <c r="P11" s="57">
        <v>169</v>
      </c>
    </row>
    <row r="12" spans="1:17" x14ac:dyDescent="0.25">
      <c r="A12" s="32" t="s">
        <v>12</v>
      </c>
      <c r="B12" s="58">
        <v>669</v>
      </c>
      <c r="C12" s="59">
        <f t="shared" si="0"/>
        <v>54.409566517189837</v>
      </c>
      <c r="D12" s="59">
        <f t="shared" si="1"/>
        <v>99.701046337817644</v>
      </c>
      <c r="E12" s="58">
        <v>102</v>
      </c>
      <c r="F12" s="58">
        <v>262</v>
      </c>
      <c r="G12" s="58">
        <v>35</v>
      </c>
      <c r="H12" s="58">
        <v>2</v>
      </c>
      <c r="I12" s="58">
        <v>0</v>
      </c>
      <c r="J12" s="58">
        <v>0</v>
      </c>
      <c r="K12" s="58">
        <v>155</v>
      </c>
      <c r="L12" s="58">
        <v>155</v>
      </c>
      <c r="M12" s="59">
        <v>100</v>
      </c>
      <c r="N12" s="57">
        <v>0</v>
      </c>
      <c r="O12" s="59">
        <v>0</v>
      </c>
      <c r="P12" s="58">
        <v>303</v>
      </c>
    </row>
    <row r="13" spans="1:17" x14ac:dyDescent="0.25">
      <c r="A13" s="32" t="s">
        <v>13</v>
      </c>
      <c r="B13" s="38">
        <v>445</v>
      </c>
      <c r="C13" s="33">
        <v>54.8</v>
      </c>
      <c r="D13" s="33">
        <v>100.2</v>
      </c>
      <c r="E13" s="34">
        <v>63</v>
      </c>
      <c r="F13" s="34">
        <v>181</v>
      </c>
      <c r="G13" s="34">
        <v>15</v>
      </c>
      <c r="H13" s="34">
        <v>0</v>
      </c>
      <c r="I13" s="34">
        <v>0</v>
      </c>
      <c r="J13" s="34">
        <v>0</v>
      </c>
      <c r="K13" s="34">
        <v>2885</v>
      </c>
      <c r="L13" s="34">
        <v>2820</v>
      </c>
      <c r="M13" s="33">
        <v>97.7</v>
      </c>
      <c r="N13" s="34">
        <v>65</v>
      </c>
      <c r="O13" s="33">
        <v>2.2999999999999998</v>
      </c>
      <c r="P13" s="34">
        <v>202</v>
      </c>
    </row>
    <row r="14" spans="1:17" x14ac:dyDescent="0.25">
      <c r="A14" s="39" t="s">
        <v>14</v>
      </c>
      <c r="B14" s="30">
        <v>1014</v>
      </c>
      <c r="C14" s="33">
        <v>48.9</v>
      </c>
      <c r="D14" s="33">
        <v>97</v>
      </c>
      <c r="E14" s="34">
        <v>111</v>
      </c>
      <c r="F14" s="34">
        <v>385</v>
      </c>
      <c r="G14" s="34">
        <v>24</v>
      </c>
      <c r="H14" s="34">
        <v>1</v>
      </c>
      <c r="I14" s="34">
        <v>4</v>
      </c>
      <c r="J14" s="34">
        <v>0</v>
      </c>
      <c r="K14" s="34">
        <v>12636</v>
      </c>
      <c r="L14" s="34">
        <v>12503</v>
      </c>
      <c r="M14" s="33">
        <v>98.9</v>
      </c>
      <c r="N14" s="34">
        <v>133</v>
      </c>
      <c r="O14" s="33">
        <v>1.1000000000000001</v>
      </c>
      <c r="P14" s="34">
        <v>488</v>
      </c>
    </row>
    <row r="15" spans="1:17" x14ac:dyDescent="0.25">
      <c r="A15" s="32" t="s">
        <v>15</v>
      </c>
      <c r="B15" s="58">
        <v>901</v>
      </c>
      <c r="C15" s="59">
        <f t="shared" ref="C15" si="2">(E15+F15)*100/B15</f>
        <v>58.157602663706989</v>
      </c>
      <c r="D15" s="59">
        <v>100</v>
      </c>
      <c r="E15" s="57">
        <v>164</v>
      </c>
      <c r="F15" s="57">
        <v>360</v>
      </c>
      <c r="G15" s="57">
        <v>5</v>
      </c>
      <c r="H15" s="57">
        <v>0</v>
      </c>
      <c r="I15" s="57">
        <v>1</v>
      </c>
      <c r="J15" s="57">
        <v>0</v>
      </c>
      <c r="K15" s="57">
        <v>6199</v>
      </c>
      <c r="L15" s="57">
        <v>6199</v>
      </c>
      <c r="M15" s="59">
        <v>100</v>
      </c>
      <c r="N15" s="57">
        <v>0</v>
      </c>
      <c r="O15" s="59">
        <v>0</v>
      </c>
      <c r="P15" s="57">
        <v>377</v>
      </c>
    </row>
    <row r="16" spans="1:17" x14ac:dyDescent="0.25">
      <c r="A16" s="32" t="s">
        <v>16</v>
      </c>
      <c r="B16" s="58">
        <v>1480</v>
      </c>
      <c r="C16" s="59">
        <v>58.4</v>
      </c>
      <c r="D16" s="59">
        <v>99.8</v>
      </c>
      <c r="E16" s="57">
        <v>138</v>
      </c>
      <c r="F16" s="57">
        <v>727</v>
      </c>
      <c r="G16" s="57">
        <v>47</v>
      </c>
      <c r="H16" s="57">
        <v>3</v>
      </c>
      <c r="I16" s="57">
        <v>9</v>
      </c>
      <c r="J16" s="57">
        <v>0</v>
      </c>
      <c r="K16" s="57">
        <v>19745</v>
      </c>
      <c r="L16" s="57">
        <v>19745</v>
      </c>
      <c r="M16" s="59">
        <v>100</v>
      </c>
      <c r="N16" s="57">
        <v>0</v>
      </c>
      <c r="O16" s="59">
        <v>0</v>
      </c>
      <c r="P16" s="57">
        <v>612</v>
      </c>
    </row>
    <row r="17" spans="1:16" x14ac:dyDescent="0.25">
      <c r="A17" s="39" t="s">
        <v>17</v>
      </c>
      <c r="B17" s="30">
        <v>990</v>
      </c>
      <c r="C17" s="33">
        <v>55.1</v>
      </c>
      <c r="D17" s="33">
        <v>99.6</v>
      </c>
      <c r="E17" s="34">
        <v>140</v>
      </c>
      <c r="F17" s="34">
        <v>406</v>
      </c>
      <c r="G17" s="34">
        <v>5</v>
      </c>
      <c r="H17" s="34">
        <v>3</v>
      </c>
      <c r="I17" s="34">
        <v>0</v>
      </c>
      <c r="J17" s="34">
        <v>0</v>
      </c>
      <c r="K17" s="34">
        <v>2569</v>
      </c>
      <c r="L17" s="34">
        <v>2268</v>
      </c>
      <c r="M17" s="33">
        <v>88.3</v>
      </c>
      <c r="N17" s="34">
        <v>2569</v>
      </c>
      <c r="O17" s="33">
        <v>100</v>
      </c>
      <c r="P17" s="34">
        <v>441</v>
      </c>
    </row>
    <row r="18" spans="1:16" x14ac:dyDescent="0.25">
      <c r="A18" s="32" t="s">
        <v>31</v>
      </c>
      <c r="B18" s="38">
        <v>109</v>
      </c>
      <c r="C18" s="33">
        <v>61.5</v>
      </c>
      <c r="D18" s="33">
        <v>100</v>
      </c>
      <c r="E18" s="34">
        <v>24</v>
      </c>
      <c r="F18" s="34">
        <v>43</v>
      </c>
      <c r="G18" s="34">
        <v>0</v>
      </c>
      <c r="H18" s="34">
        <v>0</v>
      </c>
      <c r="I18" s="34">
        <v>0</v>
      </c>
      <c r="J18" s="34">
        <v>0</v>
      </c>
      <c r="K18" s="34">
        <v>1047</v>
      </c>
      <c r="L18" s="34">
        <v>1047</v>
      </c>
      <c r="M18" s="33">
        <v>100</v>
      </c>
      <c r="N18" s="34">
        <v>0</v>
      </c>
      <c r="O18" s="33">
        <v>0</v>
      </c>
      <c r="P18" s="34">
        <v>42</v>
      </c>
    </row>
    <row r="19" spans="1:16" x14ac:dyDescent="0.25">
      <c r="A19" s="32" t="s">
        <v>18</v>
      </c>
      <c r="B19" s="30">
        <v>1055</v>
      </c>
      <c r="C19" s="33">
        <v>60.2</v>
      </c>
      <c r="D19" s="33">
        <v>100</v>
      </c>
      <c r="E19" s="34">
        <v>136</v>
      </c>
      <c r="F19" s="34">
        <v>499</v>
      </c>
      <c r="G19" s="34">
        <v>13</v>
      </c>
      <c r="H19" s="34">
        <v>0</v>
      </c>
      <c r="I19" s="34">
        <v>0</v>
      </c>
      <c r="J19" s="34">
        <v>0</v>
      </c>
      <c r="K19" s="34">
        <v>6937</v>
      </c>
      <c r="L19" s="34">
        <v>6937</v>
      </c>
      <c r="M19" s="33">
        <v>100</v>
      </c>
      <c r="N19" s="34">
        <v>0</v>
      </c>
      <c r="O19" s="33">
        <v>100</v>
      </c>
      <c r="P19" s="34">
        <v>420</v>
      </c>
    </row>
    <row r="20" spans="1:16" x14ac:dyDescent="0.25">
      <c r="A20" s="32" t="s">
        <v>19</v>
      </c>
      <c r="B20" s="43">
        <v>1897</v>
      </c>
      <c r="C20" s="44">
        <v>58.4</v>
      </c>
      <c r="D20" s="44">
        <v>99.9</v>
      </c>
      <c r="E20" s="45">
        <v>213</v>
      </c>
      <c r="F20" s="45">
        <v>895</v>
      </c>
      <c r="G20" s="45">
        <v>80</v>
      </c>
      <c r="H20" s="45">
        <v>0</v>
      </c>
      <c r="I20" s="45">
        <v>0</v>
      </c>
      <c r="J20" s="45">
        <v>1</v>
      </c>
      <c r="K20" s="45">
        <v>14517</v>
      </c>
      <c r="L20" s="45">
        <v>14421</v>
      </c>
      <c r="M20" s="44">
        <f>L20/K20*100</f>
        <v>99.33870634428601</v>
      </c>
      <c r="N20" s="45">
        <v>96</v>
      </c>
      <c r="O20" s="44">
        <f>N20/K20*100</f>
        <v>0.66129365571399057</v>
      </c>
      <c r="P20" s="45">
        <v>709</v>
      </c>
    </row>
    <row r="21" spans="1:16" x14ac:dyDescent="0.25">
      <c r="A21" s="39" t="s">
        <v>20</v>
      </c>
      <c r="B21" s="30">
        <v>1394</v>
      </c>
      <c r="C21" s="33">
        <v>57</v>
      </c>
      <c r="D21" s="33">
        <v>100</v>
      </c>
      <c r="E21" s="34">
        <v>172</v>
      </c>
      <c r="F21" s="34">
        <v>623</v>
      </c>
      <c r="G21" s="34">
        <v>29</v>
      </c>
      <c r="H21" s="34">
        <v>0</v>
      </c>
      <c r="I21" s="34">
        <v>0</v>
      </c>
      <c r="J21" s="34">
        <v>1</v>
      </c>
      <c r="K21" s="34">
        <v>14426</v>
      </c>
      <c r="L21" s="34">
        <v>14073</v>
      </c>
      <c r="M21" s="33">
        <v>97.6</v>
      </c>
      <c r="N21" s="34">
        <v>353</v>
      </c>
      <c r="O21" s="33">
        <v>2.4</v>
      </c>
      <c r="P21" s="34">
        <v>599</v>
      </c>
    </row>
    <row r="22" spans="1:16" x14ac:dyDescent="0.25">
      <c r="A22" s="39" t="s">
        <v>21</v>
      </c>
      <c r="B22" s="30">
        <v>1135</v>
      </c>
      <c r="C22" s="33">
        <v>61.1</v>
      </c>
      <c r="D22" s="33">
        <v>100</v>
      </c>
      <c r="E22" s="34">
        <v>168</v>
      </c>
      <c r="F22" s="34">
        <v>526</v>
      </c>
      <c r="G22" s="34">
        <v>29</v>
      </c>
      <c r="H22" s="34">
        <v>0</v>
      </c>
      <c r="I22" s="34">
        <v>0</v>
      </c>
      <c r="J22" s="34">
        <v>0</v>
      </c>
      <c r="K22" s="34">
        <v>8616</v>
      </c>
      <c r="L22" s="34">
        <v>8616</v>
      </c>
      <c r="M22" s="33">
        <v>100</v>
      </c>
      <c r="N22" s="34"/>
      <c r="O22" s="33">
        <v>0</v>
      </c>
      <c r="P22" s="37">
        <v>441</v>
      </c>
    </row>
    <row r="23" spans="1:16" x14ac:dyDescent="0.25">
      <c r="A23" s="39" t="s">
        <v>22</v>
      </c>
      <c r="B23" s="30">
        <v>1202</v>
      </c>
      <c r="C23" s="33">
        <v>57.4</v>
      </c>
      <c r="D23" s="33">
        <v>100</v>
      </c>
      <c r="E23" s="34">
        <v>134</v>
      </c>
      <c r="F23" s="34">
        <v>556</v>
      </c>
      <c r="G23" s="34">
        <v>10</v>
      </c>
      <c r="H23" s="34">
        <v>0</v>
      </c>
      <c r="I23" s="34">
        <v>1</v>
      </c>
      <c r="J23" s="34">
        <v>0</v>
      </c>
      <c r="K23" s="34">
        <v>10110</v>
      </c>
      <c r="L23" s="34">
        <v>10069</v>
      </c>
      <c r="M23" s="33">
        <v>99.6</v>
      </c>
      <c r="N23" s="34">
        <v>41</v>
      </c>
      <c r="O23" s="33">
        <v>0.4</v>
      </c>
      <c r="P23" s="34">
        <v>512</v>
      </c>
    </row>
    <row r="24" spans="1:16" x14ac:dyDescent="0.25">
      <c r="A24" s="29" t="s">
        <v>30</v>
      </c>
      <c r="B24" s="58">
        <v>233</v>
      </c>
      <c r="C24" s="59">
        <f t="shared" ref="C24" si="3">(E24+F24)*100/B24</f>
        <v>54.077253218884117</v>
      </c>
      <c r="D24" s="59">
        <f t="shared" ref="D24" si="4">(E24+F24+P24)*100/B24</f>
        <v>100</v>
      </c>
      <c r="E24" s="57">
        <v>29</v>
      </c>
      <c r="F24" s="57">
        <v>97</v>
      </c>
      <c r="G24" s="57">
        <v>2</v>
      </c>
      <c r="H24" s="57">
        <v>0</v>
      </c>
      <c r="I24" s="57">
        <v>0</v>
      </c>
      <c r="J24" s="57">
        <v>0</v>
      </c>
      <c r="K24" s="57">
        <v>1362</v>
      </c>
      <c r="L24" s="57">
        <v>1280</v>
      </c>
      <c r="M24" s="59">
        <f t="shared" ref="M24" si="5">L24/K24*100</f>
        <v>93.979441997063134</v>
      </c>
      <c r="N24" s="57">
        <v>72</v>
      </c>
      <c r="O24" s="59">
        <f t="shared" ref="O24" si="6">N24/K24*100</f>
        <v>5.286343612334802</v>
      </c>
      <c r="P24" s="57">
        <v>107</v>
      </c>
    </row>
    <row r="25" spans="1:16" x14ac:dyDescent="0.25">
      <c r="A25" s="39" t="s">
        <v>23</v>
      </c>
      <c r="B25" s="30">
        <v>1027</v>
      </c>
      <c r="C25" s="33">
        <v>59.5</v>
      </c>
      <c r="D25" s="33">
        <v>100</v>
      </c>
      <c r="E25" s="34">
        <v>168</v>
      </c>
      <c r="F25" s="34">
        <v>443</v>
      </c>
      <c r="G25" s="34">
        <v>10</v>
      </c>
      <c r="H25" s="34"/>
      <c r="I25" s="34"/>
      <c r="J25" s="34"/>
      <c r="K25" s="34">
        <v>7102</v>
      </c>
      <c r="L25" s="34">
        <v>6151</v>
      </c>
      <c r="M25" s="33">
        <v>86.6</v>
      </c>
      <c r="N25" s="34">
        <v>951</v>
      </c>
      <c r="O25" s="33">
        <v>13.4</v>
      </c>
      <c r="P25" s="34">
        <v>416</v>
      </c>
    </row>
    <row r="26" spans="1:16" x14ac:dyDescent="0.25">
      <c r="A26" s="32" t="s">
        <v>24</v>
      </c>
      <c r="B26" s="58">
        <v>502</v>
      </c>
      <c r="C26" s="59">
        <f t="shared" ref="C26" si="7">(E26+F26)*100/B26</f>
        <v>58.964143426294818</v>
      </c>
      <c r="D26" s="59">
        <f t="shared" ref="D26" si="8">(E26+F26+P26)*100/B26</f>
        <v>100</v>
      </c>
      <c r="E26" s="57">
        <v>89</v>
      </c>
      <c r="F26" s="57">
        <v>207</v>
      </c>
      <c r="G26" s="57">
        <v>12</v>
      </c>
      <c r="H26" s="57">
        <v>0</v>
      </c>
      <c r="I26" s="57">
        <v>0</v>
      </c>
      <c r="J26" s="57">
        <v>0</v>
      </c>
      <c r="K26" s="57">
        <v>1520</v>
      </c>
      <c r="L26" s="57">
        <v>1466</v>
      </c>
      <c r="M26" s="59">
        <v>96.4</v>
      </c>
      <c r="N26" s="57">
        <v>54</v>
      </c>
      <c r="O26" s="59">
        <v>3.6</v>
      </c>
      <c r="P26" s="57">
        <v>206</v>
      </c>
    </row>
    <row r="27" spans="1:16" x14ac:dyDescent="0.25">
      <c r="A27" s="32" t="s">
        <v>25</v>
      </c>
      <c r="B27" s="38">
        <v>661</v>
      </c>
      <c r="C27" s="33">
        <v>64.900000000000006</v>
      </c>
      <c r="D27" s="33">
        <v>100</v>
      </c>
      <c r="E27" s="35">
        <v>106</v>
      </c>
      <c r="F27" s="35">
        <v>323</v>
      </c>
      <c r="G27" s="35">
        <v>1</v>
      </c>
      <c r="H27" s="35">
        <v>0</v>
      </c>
      <c r="I27" s="35">
        <v>0</v>
      </c>
      <c r="J27" s="35">
        <v>0</v>
      </c>
      <c r="K27" s="35">
        <v>1757</v>
      </c>
      <c r="L27" s="35">
        <v>1749</v>
      </c>
      <c r="M27" s="33">
        <v>99.5</v>
      </c>
      <c r="N27" s="34">
        <v>8</v>
      </c>
      <c r="O27" s="33">
        <v>0.5</v>
      </c>
      <c r="P27" s="35">
        <v>232</v>
      </c>
    </row>
    <row r="28" spans="1:16" x14ac:dyDescent="0.25">
      <c r="A28" s="32" t="s">
        <v>26</v>
      </c>
      <c r="B28" s="30">
        <v>300</v>
      </c>
      <c r="C28" s="33">
        <v>61.7</v>
      </c>
      <c r="D28" s="33">
        <v>98.7</v>
      </c>
      <c r="E28" s="34">
        <v>21</v>
      </c>
      <c r="F28" s="34">
        <v>164</v>
      </c>
      <c r="G28" s="34">
        <v>13</v>
      </c>
      <c r="H28" s="34">
        <v>4</v>
      </c>
      <c r="I28" s="34">
        <v>0</v>
      </c>
      <c r="J28" s="34">
        <v>0</v>
      </c>
      <c r="K28" s="34">
        <v>3593</v>
      </c>
      <c r="L28" s="34">
        <v>3593</v>
      </c>
      <c r="M28" s="33">
        <v>100</v>
      </c>
      <c r="N28" s="34">
        <v>0</v>
      </c>
      <c r="O28" s="33">
        <v>0</v>
      </c>
      <c r="P28" s="34">
        <v>115</v>
      </c>
    </row>
    <row r="29" spans="1:16" x14ac:dyDescent="0.25">
      <c r="A29" s="32" t="s">
        <v>40</v>
      </c>
      <c r="B29" s="58">
        <v>898</v>
      </c>
      <c r="C29" s="59">
        <f t="shared" ref="C29:C30" si="9">(E29+F29)*100/B29</f>
        <v>72.048997772828514</v>
      </c>
      <c r="D29" s="59">
        <f t="shared" ref="D29" si="10">(E29+F29+P29)*100/B29</f>
        <v>100</v>
      </c>
      <c r="E29" s="58">
        <v>177</v>
      </c>
      <c r="F29" s="58">
        <v>470</v>
      </c>
      <c r="G29" s="58">
        <v>59</v>
      </c>
      <c r="H29" s="58">
        <v>0</v>
      </c>
      <c r="I29" s="58">
        <v>0</v>
      </c>
      <c r="J29" s="58">
        <v>0</v>
      </c>
      <c r="K29" s="58">
        <v>4143</v>
      </c>
      <c r="L29" s="58">
        <v>4143</v>
      </c>
      <c r="M29" s="59">
        <v>100</v>
      </c>
      <c r="N29" s="57">
        <v>0</v>
      </c>
      <c r="O29" s="59">
        <v>0</v>
      </c>
      <c r="P29" s="58">
        <v>251</v>
      </c>
    </row>
    <row r="30" spans="1:16" x14ac:dyDescent="0.25">
      <c r="A30" s="32" t="s">
        <v>27</v>
      </c>
      <c r="B30" s="30">
        <f>SUM(B5:B29)</f>
        <v>24590</v>
      </c>
      <c r="C30" s="59">
        <f t="shared" si="9"/>
        <v>58.588857259048396</v>
      </c>
      <c r="D30" s="16">
        <f t="shared" ref="D30" si="11">(E30+F30+P30)*100/B30</f>
        <v>99.90646604310696</v>
      </c>
      <c r="E30" s="30">
        <f t="shared" ref="E30:L30" si="12">SUM(E5:E29)</f>
        <v>3297</v>
      </c>
      <c r="F30" s="30">
        <f t="shared" si="12"/>
        <v>11110</v>
      </c>
      <c r="G30" s="30">
        <f t="shared" si="12"/>
        <v>702</v>
      </c>
      <c r="H30" s="30">
        <f t="shared" si="12"/>
        <v>23</v>
      </c>
      <c r="I30" s="30">
        <f t="shared" si="12"/>
        <v>19</v>
      </c>
      <c r="J30" s="30">
        <f t="shared" si="12"/>
        <v>3</v>
      </c>
      <c r="K30" s="30">
        <f t="shared" si="12"/>
        <v>232180</v>
      </c>
      <c r="L30" s="30">
        <f t="shared" si="12"/>
        <v>229618</v>
      </c>
      <c r="M30" s="33">
        <f t="shared" ref="M30" si="13">L30/K30*100</f>
        <v>98.896545783443884</v>
      </c>
      <c r="N30" s="34"/>
      <c r="O30" s="33">
        <f t="shared" ref="O30" si="14">N30/K30*100</f>
        <v>0</v>
      </c>
      <c r="P30" s="30">
        <f>B30-E30-F30-H30</f>
        <v>10160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четверть</vt:lpstr>
      <vt:lpstr>1 четверть (без КРО)</vt:lpstr>
      <vt:lpstr>2 четверть</vt:lpstr>
      <vt:lpstr>2 четверть (без КРО)</vt:lpstr>
      <vt:lpstr>3 четверть </vt:lpstr>
      <vt:lpstr>3 четверть (без КРО)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2019-04-11T09:10:47Z</dcterms:modified>
</cp:coreProperties>
</file>